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Lists" sheetId="2" state="visible" r:id="rId2"/>
    <sheet xmlns:r="http://schemas.openxmlformats.org/officeDocument/2006/relationships" name="Trades" sheetId="3" state="visible" r:id="rId3"/>
    <sheet xmlns:r="http://schemas.openxmlformats.org/officeDocument/2006/relationships" name="Skipped" sheetId="4" state="visible" r:id="rId4"/>
    <sheet xmlns:r="http://schemas.openxmlformats.org/officeDocument/2006/relationships" name="Dashboard" sheetId="5" state="visible" r:id="rId5"/>
    <sheet xmlns:r="http://schemas.openxmlformats.org/officeDocument/2006/relationships" name="Weekly review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7">
    <numFmt numFmtId="164" formatCode="yyyy-mm-dd"/>
    <numFmt numFmtId="165" formatCode="$#,##0.00;[Red]-$#,##0.00;-"/>
    <numFmt numFmtId="166" formatCode="0.00;[Red]-0.00;-"/>
    <numFmt numFmtId="167" formatCode="0.00&quot;R&quot;;[Red]-0.00&quot;R&quot;;-"/>
    <numFmt numFmtId="168" formatCode="0.0&quot;R&quot;;[Red]-0.0&quot;R&quot;;-"/>
    <numFmt numFmtId="169" formatCode="0.0%"/>
    <numFmt numFmtId="170" formatCode="$#,##0;[Red]-$#,##0;-"/>
  </numFmts>
  <fonts count="8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color rgb="00666666"/>
      <sz val="10"/>
    </font>
    <font>
      <name val="Arial"/>
      <sz val="10"/>
    </font>
    <font>
      <name val="Arial"/>
      <b val="1"/>
      <color rgb="0015181A"/>
      <sz val="16"/>
    </font>
    <font>
      <name val="Arial"/>
      <b val="1"/>
      <color rgb="0043A98A"/>
      <sz val="10"/>
    </font>
    <font>
      <name val="Arial"/>
      <b val="1"/>
      <sz val="10"/>
    </font>
    <font>
      <name val="Arial"/>
      <color rgb="0043A98A"/>
      <sz val="10"/>
      <u val="single"/>
    </font>
  </fonts>
  <fills count="5">
    <fill>
      <patternFill/>
    </fill>
    <fill>
      <patternFill patternType="gray125"/>
    </fill>
    <fill>
      <patternFill patternType="solid">
        <fgColor rgb="0015181A"/>
      </patternFill>
    </fill>
    <fill>
      <patternFill patternType="solid">
        <fgColor rgb="00FFF8E1"/>
      </patternFill>
    </fill>
    <fill>
      <patternFill patternType="solid">
        <fgColor rgb="00F2F2F2"/>
      </patternFill>
    </fill>
  </fills>
  <borders count="2">
    <border>
      <left/>
      <right/>
      <top/>
      <bottom/>
      <diagonal/>
    </border>
    <border>
      <bottom style="thin">
        <color rgb="00DDDDDD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4" fillId="0" borderId="0" pivotButton="0" quotePrefix="0" xfId="0"/>
    <xf numFmtId="0" fontId="2" fillId="0" borderId="0" pivotButton="0" quotePrefix="0" xfId="0"/>
    <xf numFmtId="0" fontId="5" fillId="0" borderId="0" pivotButton="0" quotePrefix="0" xfId="0"/>
    <xf numFmtId="0" fontId="3" fillId="3" borderId="0" pivotButton="0" quotePrefix="0" xfId="0"/>
    <xf numFmtId="0" fontId="3" fillId="0" borderId="0" pivotButton="0" quotePrefix="0" xfId="0"/>
    <xf numFmtId="0" fontId="3" fillId="4" borderId="0" pivotButton="0" quotePrefix="0" xfId="0"/>
    <xf numFmtId="0" fontId="7" fillId="0" borderId="0" pivotButton="0" quotePrefix="0" xfId="0"/>
    <xf numFmtId="0" fontId="1" fillId="2" borderId="0" pivotButton="0" quotePrefix="0" xfId="0"/>
    <xf numFmtId="0" fontId="1" fillId="2" borderId="0" applyAlignment="1" pivotButton="0" quotePrefix="0" xfId="0">
      <alignment vertical="center"/>
    </xf>
    <xf numFmtId="164" fontId="3" fillId="3" borderId="1" pivotButton="0" quotePrefix="0" xfId="0"/>
    <xf numFmtId="0" fontId="3" fillId="3" borderId="1" pivotButton="0" quotePrefix="0" xfId="0"/>
    <xf numFmtId="4" fontId="3" fillId="3" borderId="1" pivotButton="0" quotePrefix="0" xfId="0"/>
    <xf numFmtId="165" fontId="3" fillId="3" borderId="1" pivotButton="0" quotePrefix="0" xfId="0"/>
    <xf numFmtId="166" fontId="3" fillId="4" borderId="1" pivotButton="0" quotePrefix="0" xfId="0"/>
    <xf numFmtId="165" fontId="3" fillId="4" borderId="1" pivotButton="0" quotePrefix="0" xfId="0"/>
    <xf numFmtId="167" fontId="3" fillId="4" borderId="1" pivotButton="0" quotePrefix="0" xfId="0"/>
    <xf numFmtId="0" fontId="3" fillId="3" borderId="1" applyAlignment="1" pivotButton="0" quotePrefix="0" xfId="0">
      <alignment vertical="top" wrapText="1"/>
    </xf>
    <xf numFmtId="0" fontId="3" fillId="4" borderId="1" pivotButton="0" quotePrefix="0" xfId="0"/>
    <xf numFmtId="168" fontId="3" fillId="3" borderId="1" pivotButton="0" quotePrefix="0" xfId="0"/>
    <xf numFmtId="1" fontId="6" fillId="4" borderId="0" pivotButton="0" quotePrefix="0" xfId="0"/>
    <xf numFmtId="0" fontId="6" fillId="0" borderId="0" pivotButton="0" quotePrefix="0" xfId="0"/>
    <xf numFmtId="170" fontId="3" fillId="4" borderId="0" pivotButton="0" quotePrefix="0" xfId="0"/>
    <xf numFmtId="167" fontId="3" fillId="4" borderId="0" pivotButton="0" quotePrefix="0" xfId="0"/>
    <xf numFmtId="169" fontId="6" fillId="4" borderId="0" pivotButton="0" quotePrefix="0" xfId="0"/>
    <xf numFmtId="170" fontId="6" fillId="4" borderId="0" pivotButton="0" quotePrefix="0" xfId="0"/>
    <xf numFmtId="2" fontId="6" fillId="4" borderId="0" pivotButton="0" quotePrefix="0" xfId="0"/>
    <xf numFmtId="168" fontId="6" fillId="4" borderId="0" pivotButton="0" quotePrefix="0" xfId="0"/>
    <xf numFmtId="0" fontId="1" fillId="2" borderId="0" applyAlignment="1" pivotButton="0" quotePrefix="0" xfId="0">
      <alignment vertical="center" wrapText="1"/>
    </xf>
    <xf numFmtId="164" fontId="3" fillId="4" borderId="1" pivotButton="0" quotePrefix="0" xfId="0"/>
    <xf numFmtId="9" fontId="3" fillId="4" borderId="1" pivotButton="0" quotePrefix="0" xfId="0"/>
  </cellXfs>
  <cellStyles count="1">
    <cellStyle name="Normal" xfId="0" builtinId="0" hidden="0"/>
  </cellStyles>
  <dxfs count="6">
    <dxf>
      <font>
        <name val="Arial"/>
        <color rgb="001F8A5B"/>
        <sz val="10"/>
      </font>
    </dxf>
    <dxf>
      <font>
        <name val="Arial"/>
        <color rgb="00C0392B"/>
        <sz val="10"/>
      </font>
    </dxf>
    <dxf>
      <fill>
        <patternFill patternType="solid">
          <fgColor rgb="00DDF2EA"/>
        </patternFill>
      </fill>
    </dxf>
    <dxf>
      <fill>
        <patternFill patternType="solid">
          <fgColor rgb="00F8D9D4"/>
        </patternFill>
      </fill>
    </dxf>
    <dxf>
      <font>
        <name val="Arial"/>
        <b val="1"/>
        <color rgb="00C0392B"/>
        <sz val="10"/>
      </font>
    </dxf>
    <dxf>
      <font>
        <name val="Arial"/>
        <b val="1"/>
        <color rgb="001F8A5B"/>
        <sz val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actal.io/guides/trading-journal-template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3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Actal trading journal template</t>
        </is>
      </c>
    </row>
    <row r="2">
      <c r="A2" s="2" t="inlineStr">
        <is>
          <t>Built by a trading coach. Free. actal.io</t>
        </is>
      </c>
    </row>
    <row r="4">
      <c r="A4" s="3" t="inlineStr">
        <is>
          <t>How to use it</t>
        </is>
      </c>
      <c r="B4" s="4" t="inlineStr">
        <is>
          <t>Amber</t>
        </is>
      </c>
    </row>
    <row r="5">
      <c r="A5" s="5" t="inlineStr">
        <is>
          <t>1. Before the open, write one line in the Weekly review sheet: the one thing you are fixing this week.</t>
        </is>
      </c>
      <c r="B5" s="6" t="inlineStr">
        <is>
          <t>Grey</t>
        </is>
      </c>
    </row>
    <row r="6">
      <c r="A6" s="5" t="inlineStr">
        <is>
          <t>2. After close, add every trade to the Trades sheet. Type in the amber cells; the grey cells calculate.</t>
        </is>
      </c>
    </row>
    <row r="7">
      <c r="A7" s="5" t="inlineStr">
        <is>
          <t>3. Grade each trade A to F for how you traded it, not what it made. Tag the mistake if there was one.</t>
        </is>
      </c>
    </row>
    <row r="8">
      <c r="A8" s="5" t="inlineStr">
        <is>
          <t>4. Mark In plan? with Y or N. A trade that was not in your plan is a mistake even when it wins.</t>
        </is>
      </c>
    </row>
    <row r="9">
      <c r="A9" s="5" t="inlineStr">
        <is>
          <t>5. Log the setups you skipped on the Skipped sheet. A good skip is discipline; a hesitation is a miss.</t>
        </is>
      </c>
    </row>
    <row r="10">
      <c r="A10" s="5" t="inlineStr">
        <is>
          <t>6. On Friday read the Dashboard and the Weekly review row. Pick next week's one thing from the worst number.</t>
        </is>
      </c>
    </row>
    <row r="11">
      <c r="A11" s="5" t="inlineStr"/>
    </row>
    <row r="12">
      <c r="A12" s="3" t="inlineStr">
        <is>
          <t>Legend</t>
        </is>
      </c>
    </row>
    <row r="13">
      <c r="A13" s="5" t="inlineStr">
        <is>
          <t>Amber cells: you type here.</t>
        </is>
      </c>
    </row>
    <row r="14">
      <c r="A14" s="5" t="inlineStr">
        <is>
          <t>Grey cells: formulas, leave them alone.</t>
        </is>
      </c>
    </row>
    <row r="15">
      <c r="A15" s="5" t="inlineStr">
        <is>
          <t>Dropdowns come from the Lists sheet. Setups and mistakes there are yours to change.</t>
        </is>
      </c>
    </row>
    <row r="16">
      <c r="A16" s="5" t="inlineStr"/>
    </row>
    <row r="17">
      <c r="A17" s="5" t="inlineStr">
        <is>
          <t>The five example trades and two skipped setups on the sheets show the expected format. Delete them when you start.</t>
        </is>
      </c>
    </row>
    <row r="18">
      <c r="A18" s="5" t="inlineStr">
        <is>
          <t>Point value: what one full point is worth per contract (MNQ 2, MES 5, NQ 20, ES 50). For shares use 1.</t>
        </is>
      </c>
    </row>
    <row r="19">
      <c r="A19" s="5" t="inlineStr">
        <is>
          <t>Risk $ and R come from the Stop column. Leave Stop empty and R stays empty.</t>
        </is>
      </c>
    </row>
    <row r="20">
      <c r="A20" s="5" t="inlineStr"/>
    </row>
    <row r="21">
      <c r="A21" s="5" t="inlineStr">
        <is>
          <t>Google Sheets: File, Import, Upload this file, Replace spreadsheet. Formulas and dropdowns carry over.</t>
        </is>
      </c>
    </row>
    <row r="22">
      <c r="A22" s="7" t="inlineStr"/>
    </row>
    <row r="23">
      <c r="A23" s="5" t="inlineStr">
        <is>
          <t>When the typing gets old, Actal does all of this from your platform's export file, grades included, free while in beta: actal.io</t>
        </is>
      </c>
    </row>
  </sheetData>
  <hyperlinks>
    <hyperlink xmlns:r="http://schemas.openxmlformats.org/officeDocument/2006/relationships" ref="A2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26" customWidth="1" min="3" max="3"/>
    <col width="26" customWidth="1" min="4" max="4"/>
    <col width="24" customWidth="1" min="5" max="5"/>
    <col width="12" customWidth="1" min="6" max="6"/>
    <col width="10" customWidth="1" min="7" max="7"/>
  </cols>
  <sheetData>
    <row r="1">
      <c r="A1" s="8" t="inlineStr">
        <is>
          <t>Grades</t>
        </is>
      </c>
      <c r="B1" s="8" t="inlineStr">
        <is>
          <t>Sides</t>
        </is>
      </c>
      <c r="C1" s="8" t="inlineStr">
        <is>
          <t>Setups (edit these)</t>
        </is>
      </c>
      <c r="D1" s="8" t="inlineStr">
        <is>
          <t>Mistakes (edit these)</t>
        </is>
      </c>
      <c r="E1" s="8" t="inlineStr">
        <is>
          <t>Skip reasons</t>
        </is>
      </c>
      <c r="F1" s="8" t="inlineStr">
        <is>
          <t>Good skip?</t>
        </is>
      </c>
      <c r="G1" s="8" t="inlineStr">
        <is>
          <t>In plan</t>
        </is>
      </c>
    </row>
    <row r="2">
      <c r="A2" s="5" t="inlineStr">
        <is>
          <t>A</t>
        </is>
      </c>
      <c r="B2" s="5" t="inlineStr">
        <is>
          <t>Long</t>
        </is>
      </c>
      <c r="C2" s="4" t="inlineStr">
        <is>
          <t>Opening range breakout</t>
        </is>
      </c>
      <c r="D2" s="4" t="inlineStr">
        <is>
          <t>Moved stop</t>
        </is>
      </c>
      <c r="E2" s="5" t="inlineStr">
        <is>
          <t>Hesitation or fear</t>
        </is>
      </c>
      <c r="F2" s="5" t="inlineStr">
        <is>
          <t>No</t>
        </is>
      </c>
      <c r="G2" s="5" t="inlineStr">
        <is>
          <t>Y</t>
        </is>
      </c>
    </row>
    <row r="3">
      <c r="A3" s="5" t="inlineStr">
        <is>
          <t>B</t>
        </is>
      </c>
      <c r="B3" s="5" t="inlineStr">
        <is>
          <t>Short</t>
        </is>
      </c>
      <c r="C3" s="4" t="inlineStr">
        <is>
          <t>Pullback to VWAP</t>
        </is>
      </c>
      <c r="D3" s="4" t="inlineStr">
        <is>
          <t>Chased entry</t>
        </is>
      </c>
      <c r="E3" s="5" t="inlineStr">
        <is>
          <t>Missed it</t>
        </is>
      </c>
      <c r="F3" s="5" t="inlineStr">
        <is>
          <t>No</t>
        </is>
      </c>
      <c r="G3" s="5" t="inlineStr">
        <is>
          <t>N</t>
        </is>
      </c>
    </row>
    <row r="4">
      <c r="A4" s="5" t="inlineStr">
        <is>
          <t>C</t>
        </is>
      </c>
      <c r="B4" s="5" t="n"/>
      <c r="C4" s="4" t="inlineStr">
        <is>
          <t>Failed breakdown</t>
        </is>
      </c>
      <c r="D4" s="4" t="inlineStr">
        <is>
          <t>Oversized</t>
        </is>
      </c>
      <c r="E4" s="5" t="inlineStr">
        <is>
          <t>Size or risk</t>
        </is>
      </c>
      <c r="F4" s="5" t="inlineStr">
        <is>
          <t>No</t>
        </is>
      </c>
      <c r="G4" s="5" t="n"/>
    </row>
    <row r="5">
      <c r="A5" s="5" t="inlineStr">
        <is>
          <t>D</t>
        </is>
      </c>
      <c r="B5" s="5" t="n"/>
      <c r="C5" s="4" t="inlineStr">
        <is>
          <t>Trend continuation</t>
        </is>
      </c>
      <c r="D5" s="4" t="inlineStr">
        <is>
          <t>Revenge trade</t>
        </is>
      </c>
      <c r="E5" s="5" t="inlineStr">
        <is>
          <t>Not in the plan</t>
        </is>
      </c>
      <c r="F5" s="5" t="inlineStr">
        <is>
          <t>Yes</t>
        </is>
      </c>
      <c r="G5" s="5" t="n"/>
    </row>
    <row r="6">
      <c r="A6" s="5" t="inlineStr">
        <is>
          <t>F</t>
        </is>
      </c>
      <c r="B6" s="5" t="n"/>
      <c r="C6" s="4" t="inlineStr">
        <is>
          <t>Range fade</t>
        </is>
      </c>
      <c r="D6" s="4" t="inlineStr">
        <is>
          <t>No plan</t>
        </is>
      </c>
      <c r="E6" s="5" t="inlineStr">
        <is>
          <t>Rule limit reached</t>
        </is>
      </c>
      <c r="F6" s="5" t="inlineStr">
        <is>
          <t>Yes</t>
        </is>
      </c>
      <c r="G6" s="5" t="n"/>
    </row>
    <row r="7">
      <c r="A7" s="5" t="n"/>
      <c r="B7" s="5" t="n"/>
      <c r="C7" s="5" t="n"/>
      <c r="D7" s="4" t="inlineStr">
        <is>
          <t>Exited too early</t>
        </is>
      </c>
      <c r="E7" s="5" t="inlineStr">
        <is>
          <t>Felt the pull, said no</t>
        </is>
      </c>
      <c r="F7" s="5" t="inlineStr">
        <is>
          <t>Yes</t>
        </is>
      </c>
      <c r="G7" s="5" t="n"/>
    </row>
    <row r="8">
      <c r="A8" s="5" t="n"/>
      <c r="B8" s="5" t="n"/>
      <c r="C8" s="5" t="n"/>
      <c r="D8" s="4" t="inlineStr">
        <is>
          <t>Held too long</t>
        </is>
      </c>
      <c r="E8" s="5" t="inlineStr">
        <is>
          <t>Other</t>
        </is>
      </c>
      <c r="F8" s="5" t="inlineStr">
        <is>
          <t>No</t>
        </is>
      </c>
      <c r="G8" s="5" t="n"/>
    </row>
    <row r="9">
      <c r="A9" s="5" t="n"/>
      <c r="B9" s="5" t="n"/>
      <c r="C9" s="5" t="n"/>
      <c r="D9" s="4" t="inlineStr">
        <is>
          <t>FOMO entry</t>
        </is>
      </c>
      <c r="E9" s="5" t="n"/>
      <c r="F9" s="5" t="n"/>
      <c r="G9" s="5" t="n"/>
    </row>
    <row r="10">
      <c r="A10" s="5" t="n"/>
      <c r="B10" s="5" t="n"/>
      <c r="C10" s="5" t="n"/>
      <c r="D10" s="4" t="inlineStr">
        <is>
          <t>Averaged down a loser</t>
        </is>
      </c>
      <c r="E10" s="5" t="n"/>
      <c r="F10" s="5" t="n"/>
      <c r="G10" s="5" t="n"/>
    </row>
    <row r="11">
      <c r="A11" s="5" t="n"/>
      <c r="B11" s="5" t="n"/>
      <c r="C11" s="5" t="n"/>
      <c r="D11" s="4" t="inlineStr">
        <is>
          <t>Ignored setup rules</t>
        </is>
      </c>
      <c r="E11" s="5" t="n"/>
      <c r="F11" s="5" t="n"/>
      <c r="G11" s="5" t="n"/>
    </row>
    <row r="12">
      <c r="A12" s="5" t="n"/>
      <c r="B12" s="5" t="n"/>
      <c r="C12" s="5" t="n"/>
      <c r="D12" s="4" t="inlineStr">
        <is>
          <t>Overtrading</t>
        </is>
      </c>
      <c r="E12" s="5" t="n"/>
      <c r="F12" s="5" t="n"/>
      <c r="G12" s="5" t="n"/>
    </row>
    <row r="13">
      <c r="A13" s="5" t="n"/>
      <c r="B13" s="5" t="n"/>
      <c r="C13" s="5" t="n"/>
      <c r="D13" s="4" t="inlineStr">
        <is>
          <t>No stop loss</t>
        </is>
      </c>
      <c r="E13" s="5" t="n"/>
      <c r="F13" s="5" t="n"/>
      <c r="G13" s="5" t="n"/>
    </row>
    <row r="14">
      <c r="A14" s="5" t="n"/>
      <c r="B14" s="5" t="n"/>
      <c r="C14" s="5" t="n"/>
      <c r="D14" s="5" t="n"/>
      <c r="E14" s="5" t="n"/>
      <c r="F14" s="5" t="n"/>
      <c r="G14" s="5" t="n"/>
    </row>
    <row r="15">
      <c r="A15" s="5" t="n"/>
      <c r="B15" s="5" t="n"/>
      <c r="C15" s="5" t="n"/>
      <c r="D15" s="5" t="n"/>
      <c r="E15" s="5" t="n"/>
      <c r="F15" s="5" t="n"/>
      <c r="G15" s="5" t="n"/>
    </row>
    <row r="16">
      <c r="A16" s="5" t="n"/>
      <c r="B16" s="5" t="n"/>
      <c r="C16" s="5" t="n"/>
      <c r="D16" s="5" t="n"/>
      <c r="E16" s="5" t="n"/>
      <c r="F16" s="5" t="n"/>
      <c r="G16" s="5" t="n"/>
    </row>
    <row r="17">
      <c r="A17" s="5" t="n"/>
      <c r="B17" s="5" t="n"/>
      <c r="C17" s="5" t="n"/>
      <c r="D17" s="5" t="n"/>
      <c r="E17" s="5" t="n"/>
      <c r="F17" s="5" t="n"/>
      <c r="G17" s="5" t="n"/>
    </row>
    <row r="18">
      <c r="A18" s="5" t="n"/>
      <c r="B18" s="5" t="n"/>
      <c r="C18" s="5" t="n"/>
      <c r="D18" s="5" t="n"/>
      <c r="E18" s="5" t="n"/>
      <c r="F18" s="5" t="n"/>
      <c r="G18" s="5" t="n"/>
    </row>
    <row r="19">
      <c r="A19" s="5" t="n"/>
      <c r="B19" s="5" t="n"/>
      <c r="C19" s="5" t="n"/>
      <c r="D19" s="5" t="n"/>
      <c r="E19" s="5" t="n"/>
      <c r="F19" s="5" t="n"/>
      <c r="G19" s="5" t="n"/>
    </row>
    <row r="20">
      <c r="A20" s="2" t="inlineStr">
        <is>
          <t>Setups and mistakes are yours to change. Keep the grade scale and the skip reasons as they are; the Dashboard and Weekly review read them.</t>
        </is>
      </c>
      <c r="B20" s="5" t="n"/>
      <c r="C20" s="5" t="n"/>
      <c r="D20" s="5" t="n"/>
      <c r="E20" s="5" t="n"/>
      <c r="F20" s="5" t="n"/>
      <c r="G20" s="5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U500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8" customWidth="1" min="2" max="2"/>
    <col width="7" customWidth="1" min="3" max="3"/>
    <col width="5" customWidth="1" min="4" max="4"/>
    <col width="10" customWidth="1" min="5" max="5"/>
    <col width="10" customWidth="1" min="6" max="6"/>
    <col width="10" customWidth="1" min="7" max="7"/>
    <col width="10" customWidth="1" min="8" max="8"/>
    <col width="8" customWidth="1" min="9" max="9"/>
    <col width="8" customWidth="1" min="10" max="10"/>
    <col width="11" customWidth="1" min="11" max="11"/>
    <col width="11" customWidth="1" min="12" max="12"/>
    <col width="9" customWidth="1" min="13" max="13"/>
    <col width="8" customWidth="1" min="14" max="14"/>
    <col width="22" customWidth="1" min="15" max="15"/>
    <col width="8" customWidth="1" min="16" max="16"/>
    <col width="7" customWidth="1" min="17" max="17"/>
    <col width="18" customWidth="1" min="18" max="18"/>
    <col width="18" customWidth="1" min="19" max="19"/>
    <col width="44" customWidth="1" min="20" max="20"/>
    <col width="34" customWidth="1" min="21" max="21"/>
  </cols>
  <sheetData>
    <row r="1">
      <c r="A1" s="9" t="inlineStr">
        <is>
          <t>Date</t>
        </is>
      </c>
      <c r="B1" s="9" t="inlineStr">
        <is>
          <t>Symbol</t>
        </is>
      </c>
      <c r="C1" s="9" t="inlineStr">
        <is>
          <t>Side</t>
        </is>
      </c>
      <c r="D1" s="9" t="inlineStr">
        <is>
          <t>Qty</t>
        </is>
      </c>
      <c r="E1" s="9" t="inlineStr">
        <is>
          <t>Entry</t>
        </is>
      </c>
      <c r="F1" s="9" t="inlineStr">
        <is>
          <t>Exit</t>
        </is>
      </c>
      <c r="G1" s="9" t="inlineStr">
        <is>
          <t>Stop</t>
        </is>
      </c>
      <c r="H1" s="9" t="inlineStr">
        <is>
          <t>Point value</t>
        </is>
      </c>
      <c r="I1" s="9" t="inlineStr">
        <is>
          <t>Fees</t>
        </is>
      </c>
      <c r="J1" s="9" t="inlineStr">
        <is>
          <t>Points</t>
        </is>
      </c>
      <c r="K1" s="9" t="inlineStr">
        <is>
          <t>Gross P&amp;L</t>
        </is>
      </c>
      <c r="L1" s="9" t="inlineStr">
        <is>
          <t>Net P&amp;L</t>
        </is>
      </c>
      <c r="M1" s="9" t="inlineStr">
        <is>
          <t>Risk $</t>
        </is>
      </c>
      <c r="N1" s="9" t="inlineStr">
        <is>
          <t>R</t>
        </is>
      </c>
      <c r="O1" s="9" t="inlineStr">
        <is>
          <t>Setup</t>
        </is>
      </c>
      <c r="P1" s="9" t="inlineStr">
        <is>
          <t>In plan?</t>
        </is>
      </c>
      <c r="Q1" s="9" t="inlineStr">
        <is>
          <t>Grade</t>
        </is>
      </c>
      <c r="R1" s="9" t="inlineStr">
        <is>
          <t>Mistake 1</t>
        </is>
      </c>
      <c r="S1" s="9" t="inlineStr">
        <is>
          <t>Mistake 2</t>
        </is>
      </c>
      <c r="T1" s="9" t="inlineStr">
        <is>
          <t>Note</t>
        </is>
      </c>
      <c r="U1" s="9" t="inlineStr">
        <is>
          <t>Lesson</t>
        </is>
      </c>
    </row>
    <row r="2">
      <c r="A2" s="10" t="n">
        <v>46272</v>
      </c>
      <c r="B2" s="11" t="inlineStr">
        <is>
          <t>MNQ</t>
        </is>
      </c>
      <c r="C2" s="11" t="inlineStr">
        <is>
          <t>Long</t>
        </is>
      </c>
      <c r="D2" s="11" t="n">
        <v>2</v>
      </c>
      <c r="E2" s="12" t="n">
        <v>23412.25</v>
      </c>
      <c r="F2" s="12" t="n">
        <v>23446.75</v>
      </c>
      <c r="G2" s="12" t="n">
        <v>23398</v>
      </c>
      <c r="H2" s="11" t="n">
        <v>2</v>
      </c>
      <c r="I2" s="13" t="n">
        <v>5.2</v>
      </c>
      <c r="J2" s="14">
        <f>IF(A2="","",IF(C2="Long",F2-E2,E2-F2))</f>
        <v/>
      </c>
      <c r="K2" s="15">
        <f>IF(A2="","",J2*H2*D2)</f>
        <v/>
      </c>
      <c r="L2" s="15">
        <f>IF(A2="","",K2-I2)</f>
        <v/>
      </c>
      <c r="M2" s="15">
        <f>IF(A2="","",IF(G2="","",ABS(E2-G2)*H2*D2))</f>
        <v/>
      </c>
      <c r="N2" s="16">
        <f>IF(A2="","",IF(M2="","",IF(M2=0,"",L2/M2)))</f>
        <v/>
      </c>
      <c r="O2" s="11" t="inlineStr">
        <is>
          <t>Opening range breakout</t>
        </is>
      </c>
      <c r="P2" s="11" t="inlineStr">
        <is>
          <t>Y</t>
        </is>
      </c>
      <c r="Q2" s="11" t="inlineStr">
        <is>
          <t>A</t>
        </is>
      </c>
      <c r="R2" s="11" t="inlineStr"/>
      <c r="S2" s="11" t="inlineStr"/>
      <c r="T2" s="17" t="inlineStr">
        <is>
          <t>Close outside the range, stop under the mid, trailed after 1R.</t>
        </is>
      </c>
      <c r="U2" s="17" t="inlineStr">
        <is>
          <t>More of these.</t>
        </is>
      </c>
    </row>
    <row r="3">
      <c r="A3" s="10" t="n">
        <v>46272</v>
      </c>
      <c r="B3" s="11" t="inlineStr">
        <is>
          <t>MNQ</t>
        </is>
      </c>
      <c r="C3" s="11" t="inlineStr">
        <is>
          <t>Short</t>
        </is>
      </c>
      <c r="D3" s="11" t="n">
        <v>2</v>
      </c>
      <c r="E3" s="12" t="n">
        <v>23461</v>
      </c>
      <c r="F3" s="12" t="n">
        <v>23482.5</v>
      </c>
      <c r="G3" s="12" t="n">
        <v>23450</v>
      </c>
      <c r="H3" s="11" t="n">
        <v>2</v>
      </c>
      <c r="I3" s="13" t="n">
        <v>5.2</v>
      </c>
      <c r="J3" s="14">
        <f>IF(A3="","",IF(C3="Long",F3-E3,E3-F3))</f>
        <v/>
      </c>
      <c r="K3" s="15">
        <f>IF(A3="","",J3*H3*D3)</f>
        <v/>
      </c>
      <c r="L3" s="15">
        <f>IF(A3="","",K3-I3)</f>
        <v/>
      </c>
      <c r="M3" s="15">
        <f>IF(A3="","",IF(G3="","",ABS(E3-G3)*H3*D3))</f>
        <v/>
      </c>
      <c r="N3" s="16">
        <f>IF(A3="","",IF(M3="","",IF(M3=0,"",L3/M3)))</f>
        <v/>
      </c>
      <c r="O3" s="11" t="inlineStr">
        <is>
          <t>Range fade</t>
        </is>
      </c>
      <c r="P3" s="11" t="inlineStr">
        <is>
          <t>N</t>
        </is>
      </c>
      <c r="Q3" s="11" t="inlineStr">
        <is>
          <t>D</t>
        </is>
      </c>
      <c r="R3" s="11" t="inlineStr">
        <is>
          <t>Chased entry</t>
        </is>
      </c>
      <c r="S3" s="11" t="inlineStr">
        <is>
          <t>Revenge trade</t>
        </is>
      </c>
      <c r="T3" s="17" t="inlineStr">
        <is>
          <t>Took it two minutes after the stop. Not a setup.</t>
        </is>
      </c>
      <c r="U3" s="17" t="inlineStr">
        <is>
          <t>Cooldown after a loss. Close the chart.</t>
        </is>
      </c>
    </row>
    <row r="4">
      <c r="A4" s="10" t="n">
        <v>46273</v>
      </c>
      <c r="B4" s="11" t="inlineStr">
        <is>
          <t>MES</t>
        </is>
      </c>
      <c r="C4" s="11" t="inlineStr">
        <is>
          <t>Long</t>
        </is>
      </c>
      <c r="D4" s="11" t="n">
        <v>3</v>
      </c>
      <c r="E4" s="12" t="n">
        <v>6384.25</v>
      </c>
      <c r="F4" s="12" t="n">
        <v>6391.5</v>
      </c>
      <c r="G4" s="12" t="n">
        <v>6380.5</v>
      </c>
      <c r="H4" s="11" t="n">
        <v>5</v>
      </c>
      <c r="I4" s="13" t="n">
        <v>7.8</v>
      </c>
      <c r="J4" s="14">
        <f>IF(A4="","",IF(C4="Long",F4-E4,E4-F4))</f>
        <v/>
      </c>
      <c r="K4" s="15">
        <f>IF(A4="","",J4*H4*D4)</f>
        <v/>
      </c>
      <c r="L4" s="15">
        <f>IF(A4="","",K4-I4)</f>
        <v/>
      </c>
      <c r="M4" s="15">
        <f>IF(A4="","",IF(G4="","",ABS(E4-G4)*H4*D4))</f>
        <v/>
      </c>
      <c r="N4" s="16">
        <f>IF(A4="","",IF(M4="","",IF(M4=0,"",L4/M4)))</f>
        <v/>
      </c>
      <c r="O4" s="11" t="inlineStr">
        <is>
          <t>Pullback to VWAP</t>
        </is>
      </c>
      <c r="P4" s="11" t="inlineStr">
        <is>
          <t>Y</t>
        </is>
      </c>
      <c r="Q4" s="11" t="inlineStr">
        <is>
          <t>B</t>
        </is>
      </c>
      <c r="R4" s="11" t="inlineStr"/>
      <c r="S4" s="11" t="inlineStr"/>
      <c r="T4" s="17" t="inlineStr">
        <is>
          <t>Rejection candle, entry on the retest, out at first target.</t>
        </is>
      </c>
      <c r="U4" s="17" t="inlineStr"/>
    </row>
    <row r="5">
      <c r="A5" s="10" t="n">
        <v>46274</v>
      </c>
      <c r="B5" s="11" t="inlineStr">
        <is>
          <t>NQ</t>
        </is>
      </c>
      <c r="C5" s="11" t="inlineStr">
        <is>
          <t>Long</t>
        </is>
      </c>
      <c r="D5" s="11" t="n">
        <v>1</v>
      </c>
      <c r="E5" s="12" t="n">
        <v>23520.5</v>
      </c>
      <c r="F5" s="12" t="n">
        <v>23498.25</v>
      </c>
      <c r="G5" s="12" t="n">
        <v>23505</v>
      </c>
      <c r="H5" s="11" t="n">
        <v>20</v>
      </c>
      <c r="I5" s="13" t="n">
        <v>9</v>
      </c>
      <c r="J5" s="14">
        <f>IF(A5="","",IF(C5="Long",F5-E5,E5-F5))</f>
        <v/>
      </c>
      <c r="K5" s="15">
        <f>IF(A5="","",J5*H5*D5)</f>
        <v/>
      </c>
      <c r="L5" s="15">
        <f>IF(A5="","",K5-I5)</f>
        <v/>
      </c>
      <c r="M5" s="15">
        <f>IF(A5="","",IF(G5="","",ABS(E5-G5)*H5*D5))</f>
        <v/>
      </c>
      <c r="N5" s="16">
        <f>IF(A5="","",IF(M5="","",IF(M5=0,"",L5/M5)))</f>
        <v/>
      </c>
      <c r="O5" s="11" t="inlineStr">
        <is>
          <t>Failed breakdown</t>
        </is>
      </c>
      <c r="P5" s="11" t="inlineStr">
        <is>
          <t>Y</t>
        </is>
      </c>
      <c r="Q5" s="11" t="inlineStr">
        <is>
          <t>C</t>
        </is>
      </c>
      <c r="R5" s="11" t="inlineStr">
        <is>
          <t>Moved stop</t>
        </is>
      </c>
      <c r="S5" s="11" t="inlineStr"/>
      <c r="T5" s="17" t="inlineStr">
        <is>
          <t>Moved the stop once, still stopped. The first stop was right.</t>
        </is>
      </c>
      <c r="U5" s="17" t="inlineStr">
        <is>
          <t>Stop stays where the plan put it.</t>
        </is>
      </c>
    </row>
    <row r="6">
      <c r="A6" s="10" t="n">
        <v>46274</v>
      </c>
      <c r="B6" s="11" t="inlineStr">
        <is>
          <t>MNQ</t>
        </is>
      </c>
      <c r="C6" s="11" t="inlineStr">
        <is>
          <t>Short</t>
        </is>
      </c>
      <c r="D6" s="11" t="n">
        <v>4</v>
      </c>
      <c r="E6" s="12" t="n">
        <v>23540</v>
      </c>
      <c r="F6" s="12" t="n">
        <v>23511.25</v>
      </c>
      <c r="G6" s="12" t="n">
        <v>23556</v>
      </c>
      <c r="H6" s="11" t="n">
        <v>2</v>
      </c>
      <c r="I6" s="13" t="n">
        <v>10.4</v>
      </c>
      <c r="J6" s="14">
        <f>IF(A6="","",IF(C6="Long",F6-E6,E6-F6))</f>
        <v/>
      </c>
      <c r="K6" s="15">
        <f>IF(A6="","",J6*H6*D6)</f>
        <v/>
      </c>
      <c r="L6" s="15">
        <f>IF(A6="","",K6-I6)</f>
        <v/>
      </c>
      <c r="M6" s="15">
        <f>IF(A6="","",IF(G6="","",ABS(E6-G6)*H6*D6))</f>
        <v/>
      </c>
      <c r="N6" s="16">
        <f>IF(A6="","",IF(M6="","",IF(M6=0,"",L6/M6)))</f>
        <v/>
      </c>
      <c r="O6" s="11" t="inlineStr">
        <is>
          <t>Trend continuation</t>
        </is>
      </c>
      <c r="P6" s="11" t="inlineStr">
        <is>
          <t>Y</t>
        </is>
      </c>
      <c r="Q6" s="11" t="inlineStr">
        <is>
          <t>A</t>
        </is>
      </c>
      <c r="R6" s="11" t="inlineStr"/>
      <c r="S6" s="11" t="inlineStr"/>
      <c r="T6" s="17" t="inlineStr">
        <is>
          <t>Retest of the breakdown level, first target hit, trailed the rest.</t>
        </is>
      </c>
      <c r="U6" s="17" t="inlineStr"/>
    </row>
    <row r="7">
      <c r="A7" s="10" t="n"/>
      <c r="B7" s="11" t="n"/>
      <c r="C7" s="11" t="n"/>
      <c r="D7" s="11" t="n"/>
      <c r="E7" s="12" t="n"/>
      <c r="F7" s="12" t="n"/>
      <c r="G7" s="12" t="n"/>
      <c r="H7" s="11" t="n"/>
      <c r="I7" s="13" t="n"/>
      <c r="J7" s="14">
        <f>IF(A7="","",IF(C7="Long",F7-E7,E7-F7))</f>
        <v/>
      </c>
      <c r="K7" s="15">
        <f>IF(A7="","",J7*H7*D7)</f>
        <v/>
      </c>
      <c r="L7" s="15">
        <f>IF(A7="","",K7-I7)</f>
        <v/>
      </c>
      <c r="M7" s="15">
        <f>IF(A7="","",IF(G7="","",ABS(E7-G7)*H7*D7))</f>
        <v/>
      </c>
      <c r="N7" s="16">
        <f>IF(A7="","",IF(M7="","",IF(M7=0,"",L7/M7)))</f>
        <v/>
      </c>
      <c r="O7" s="11" t="n"/>
      <c r="P7" s="11" t="n"/>
      <c r="Q7" s="11" t="n"/>
      <c r="R7" s="11" t="n"/>
      <c r="S7" s="11" t="n"/>
      <c r="T7" s="17" t="n"/>
      <c r="U7" s="17" t="n"/>
    </row>
    <row r="8">
      <c r="A8" s="10" t="n"/>
      <c r="B8" s="11" t="n"/>
      <c r="C8" s="11" t="n"/>
      <c r="D8" s="11" t="n"/>
      <c r="E8" s="12" t="n"/>
      <c r="F8" s="12" t="n"/>
      <c r="G8" s="12" t="n"/>
      <c r="H8" s="11" t="n"/>
      <c r="I8" s="13" t="n"/>
      <c r="J8" s="14">
        <f>IF(A8="","",IF(C8="Long",F8-E8,E8-F8))</f>
        <v/>
      </c>
      <c r="K8" s="15">
        <f>IF(A8="","",J8*H8*D8)</f>
        <v/>
      </c>
      <c r="L8" s="15">
        <f>IF(A8="","",K8-I8)</f>
        <v/>
      </c>
      <c r="M8" s="15">
        <f>IF(A8="","",IF(G8="","",ABS(E8-G8)*H8*D8))</f>
        <v/>
      </c>
      <c r="N8" s="16">
        <f>IF(A8="","",IF(M8="","",IF(M8=0,"",L8/M8)))</f>
        <v/>
      </c>
      <c r="O8" s="11" t="n"/>
      <c r="P8" s="11" t="n"/>
      <c r="Q8" s="11" t="n"/>
      <c r="R8" s="11" t="n"/>
      <c r="S8" s="11" t="n"/>
      <c r="T8" s="17" t="n"/>
      <c r="U8" s="17" t="n"/>
    </row>
    <row r="9">
      <c r="A9" s="10" t="n"/>
      <c r="B9" s="11" t="n"/>
      <c r="C9" s="11" t="n"/>
      <c r="D9" s="11" t="n"/>
      <c r="E9" s="12" t="n"/>
      <c r="F9" s="12" t="n"/>
      <c r="G9" s="12" t="n"/>
      <c r="H9" s="11" t="n"/>
      <c r="I9" s="13" t="n"/>
      <c r="J9" s="14">
        <f>IF(A9="","",IF(C9="Long",F9-E9,E9-F9))</f>
        <v/>
      </c>
      <c r="K9" s="15">
        <f>IF(A9="","",J9*H9*D9)</f>
        <v/>
      </c>
      <c r="L9" s="15">
        <f>IF(A9="","",K9-I9)</f>
        <v/>
      </c>
      <c r="M9" s="15">
        <f>IF(A9="","",IF(G9="","",ABS(E9-G9)*H9*D9))</f>
        <v/>
      </c>
      <c r="N9" s="16">
        <f>IF(A9="","",IF(M9="","",IF(M9=0,"",L9/M9)))</f>
        <v/>
      </c>
      <c r="O9" s="11" t="n"/>
      <c r="P9" s="11" t="n"/>
      <c r="Q9" s="11" t="n"/>
      <c r="R9" s="11" t="n"/>
      <c r="S9" s="11" t="n"/>
      <c r="T9" s="17" t="n"/>
      <c r="U9" s="17" t="n"/>
    </row>
    <row r="10">
      <c r="A10" s="10" t="n"/>
      <c r="B10" s="11" t="n"/>
      <c r="C10" s="11" t="n"/>
      <c r="D10" s="11" t="n"/>
      <c r="E10" s="12" t="n"/>
      <c r="F10" s="12" t="n"/>
      <c r="G10" s="12" t="n"/>
      <c r="H10" s="11" t="n"/>
      <c r="I10" s="13" t="n"/>
      <c r="J10" s="14">
        <f>IF(A10="","",IF(C10="Long",F10-E10,E10-F10))</f>
        <v/>
      </c>
      <c r="K10" s="15">
        <f>IF(A10="","",J10*H10*D10)</f>
        <v/>
      </c>
      <c r="L10" s="15">
        <f>IF(A10="","",K10-I10)</f>
        <v/>
      </c>
      <c r="M10" s="15">
        <f>IF(A10="","",IF(G10="","",ABS(E10-G10)*H10*D10))</f>
        <v/>
      </c>
      <c r="N10" s="16">
        <f>IF(A10="","",IF(M10="","",IF(M10=0,"",L10/M10)))</f>
        <v/>
      </c>
      <c r="O10" s="11" t="n"/>
      <c r="P10" s="11" t="n"/>
      <c r="Q10" s="11" t="n"/>
      <c r="R10" s="11" t="n"/>
      <c r="S10" s="11" t="n"/>
      <c r="T10" s="17" t="n"/>
      <c r="U10" s="17" t="n"/>
    </row>
    <row r="11">
      <c r="A11" s="10" t="n"/>
      <c r="B11" s="11" t="n"/>
      <c r="C11" s="11" t="n"/>
      <c r="D11" s="11" t="n"/>
      <c r="E11" s="12" t="n"/>
      <c r="F11" s="12" t="n"/>
      <c r="G11" s="12" t="n"/>
      <c r="H11" s="11" t="n"/>
      <c r="I11" s="13" t="n"/>
      <c r="J11" s="14">
        <f>IF(A11="","",IF(C11="Long",F11-E11,E11-F11))</f>
        <v/>
      </c>
      <c r="K11" s="15">
        <f>IF(A11="","",J11*H11*D11)</f>
        <v/>
      </c>
      <c r="L11" s="15">
        <f>IF(A11="","",K11-I11)</f>
        <v/>
      </c>
      <c r="M11" s="15">
        <f>IF(A11="","",IF(G11="","",ABS(E11-G11)*H11*D11))</f>
        <v/>
      </c>
      <c r="N11" s="16">
        <f>IF(A11="","",IF(M11="","",IF(M11=0,"",L11/M11)))</f>
        <v/>
      </c>
      <c r="O11" s="11" t="n"/>
      <c r="P11" s="11" t="n"/>
      <c r="Q11" s="11" t="n"/>
      <c r="R11" s="11" t="n"/>
      <c r="S11" s="11" t="n"/>
      <c r="T11" s="17" t="n"/>
      <c r="U11" s="17" t="n"/>
    </row>
    <row r="12">
      <c r="A12" s="10" t="n"/>
      <c r="B12" s="11" t="n"/>
      <c r="C12" s="11" t="n"/>
      <c r="D12" s="11" t="n"/>
      <c r="E12" s="12" t="n"/>
      <c r="F12" s="12" t="n"/>
      <c r="G12" s="12" t="n"/>
      <c r="H12" s="11" t="n"/>
      <c r="I12" s="13" t="n"/>
      <c r="J12" s="14">
        <f>IF(A12="","",IF(C12="Long",F12-E12,E12-F12))</f>
        <v/>
      </c>
      <c r="K12" s="15">
        <f>IF(A12="","",J12*H12*D12)</f>
        <v/>
      </c>
      <c r="L12" s="15">
        <f>IF(A12="","",K12-I12)</f>
        <v/>
      </c>
      <c r="M12" s="15">
        <f>IF(A12="","",IF(G12="","",ABS(E12-G12)*H12*D12))</f>
        <v/>
      </c>
      <c r="N12" s="16">
        <f>IF(A12="","",IF(M12="","",IF(M12=0,"",L12/M12)))</f>
        <v/>
      </c>
      <c r="O12" s="11" t="n"/>
      <c r="P12" s="11" t="n"/>
      <c r="Q12" s="11" t="n"/>
      <c r="R12" s="11" t="n"/>
      <c r="S12" s="11" t="n"/>
      <c r="T12" s="17" t="n"/>
      <c r="U12" s="17" t="n"/>
    </row>
    <row r="13">
      <c r="A13" s="10" t="n"/>
      <c r="B13" s="11" t="n"/>
      <c r="C13" s="11" t="n"/>
      <c r="D13" s="11" t="n"/>
      <c r="E13" s="12" t="n"/>
      <c r="F13" s="12" t="n"/>
      <c r="G13" s="12" t="n"/>
      <c r="H13" s="11" t="n"/>
      <c r="I13" s="13" t="n"/>
      <c r="J13" s="14">
        <f>IF(A13="","",IF(C13="Long",F13-E13,E13-F13))</f>
        <v/>
      </c>
      <c r="K13" s="15">
        <f>IF(A13="","",J13*H13*D13)</f>
        <v/>
      </c>
      <c r="L13" s="15">
        <f>IF(A13="","",K13-I13)</f>
        <v/>
      </c>
      <c r="M13" s="15">
        <f>IF(A13="","",IF(G13="","",ABS(E13-G13)*H13*D13))</f>
        <v/>
      </c>
      <c r="N13" s="16">
        <f>IF(A13="","",IF(M13="","",IF(M13=0,"",L13/M13)))</f>
        <v/>
      </c>
      <c r="O13" s="11" t="n"/>
      <c r="P13" s="11" t="n"/>
      <c r="Q13" s="11" t="n"/>
      <c r="R13" s="11" t="n"/>
      <c r="S13" s="11" t="n"/>
      <c r="T13" s="17" t="n"/>
      <c r="U13" s="17" t="n"/>
    </row>
    <row r="14">
      <c r="A14" s="10" t="n"/>
      <c r="B14" s="11" t="n"/>
      <c r="C14" s="11" t="n"/>
      <c r="D14" s="11" t="n"/>
      <c r="E14" s="12" t="n"/>
      <c r="F14" s="12" t="n"/>
      <c r="G14" s="12" t="n"/>
      <c r="H14" s="11" t="n"/>
      <c r="I14" s="13" t="n"/>
      <c r="J14" s="14">
        <f>IF(A14="","",IF(C14="Long",F14-E14,E14-F14))</f>
        <v/>
      </c>
      <c r="K14" s="15">
        <f>IF(A14="","",J14*H14*D14)</f>
        <v/>
      </c>
      <c r="L14" s="15">
        <f>IF(A14="","",K14-I14)</f>
        <v/>
      </c>
      <c r="M14" s="15">
        <f>IF(A14="","",IF(G14="","",ABS(E14-G14)*H14*D14))</f>
        <v/>
      </c>
      <c r="N14" s="16">
        <f>IF(A14="","",IF(M14="","",IF(M14=0,"",L14/M14)))</f>
        <v/>
      </c>
      <c r="O14" s="11" t="n"/>
      <c r="P14" s="11" t="n"/>
      <c r="Q14" s="11" t="n"/>
      <c r="R14" s="11" t="n"/>
      <c r="S14" s="11" t="n"/>
      <c r="T14" s="17" t="n"/>
      <c r="U14" s="17" t="n"/>
    </row>
    <row r="15">
      <c r="A15" s="10" t="n"/>
      <c r="B15" s="11" t="n"/>
      <c r="C15" s="11" t="n"/>
      <c r="D15" s="11" t="n"/>
      <c r="E15" s="12" t="n"/>
      <c r="F15" s="12" t="n"/>
      <c r="G15" s="12" t="n"/>
      <c r="H15" s="11" t="n"/>
      <c r="I15" s="13" t="n"/>
      <c r="J15" s="14">
        <f>IF(A15="","",IF(C15="Long",F15-E15,E15-F15))</f>
        <v/>
      </c>
      <c r="K15" s="15">
        <f>IF(A15="","",J15*H15*D15)</f>
        <v/>
      </c>
      <c r="L15" s="15">
        <f>IF(A15="","",K15-I15)</f>
        <v/>
      </c>
      <c r="M15" s="15">
        <f>IF(A15="","",IF(G15="","",ABS(E15-G15)*H15*D15))</f>
        <v/>
      </c>
      <c r="N15" s="16">
        <f>IF(A15="","",IF(M15="","",IF(M15=0,"",L15/M15)))</f>
        <v/>
      </c>
      <c r="O15" s="11" t="n"/>
      <c r="P15" s="11" t="n"/>
      <c r="Q15" s="11" t="n"/>
      <c r="R15" s="11" t="n"/>
      <c r="S15" s="11" t="n"/>
      <c r="T15" s="17" t="n"/>
      <c r="U15" s="17" t="n"/>
    </row>
    <row r="16">
      <c r="A16" s="10" t="n"/>
      <c r="B16" s="11" t="n"/>
      <c r="C16" s="11" t="n"/>
      <c r="D16" s="11" t="n"/>
      <c r="E16" s="12" t="n"/>
      <c r="F16" s="12" t="n"/>
      <c r="G16" s="12" t="n"/>
      <c r="H16" s="11" t="n"/>
      <c r="I16" s="13" t="n"/>
      <c r="J16" s="14">
        <f>IF(A16="","",IF(C16="Long",F16-E16,E16-F16))</f>
        <v/>
      </c>
      <c r="K16" s="15">
        <f>IF(A16="","",J16*H16*D16)</f>
        <v/>
      </c>
      <c r="L16" s="15">
        <f>IF(A16="","",K16-I16)</f>
        <v/>
      </c>
      <c r="M16" s="15">
        <f>IF(A16="","",IF(G16="","",ABS(E16-G16)*H16*D16))</f>
        <v/>
      </c>
      <c r="N16" s="16">
        <f>IF(A16="","",IF(M16="","",IF(M16=0,"",L16/M16)))</f>
        <v/>
      </c>
      <c r="O16" s="11" t="n"/>
      <c r="P16" s="11" t="n"/>
      <c r="Q16" s="11" t="n"/>
      <c r="R16" s="11" t="n"/>
      <c r="S16" s="11" t="n"/>
      <c r="T16" s="17" t="n"/>
      <c r="U16" s="17" t="n"/>
    </row>
    <row r="17">
      <c r="A17" s="10" t="n"/>
      <c r="B17" s="11" t="n"/>
      <c r="C17" s="11" t="n"/>
      <c r="D17" s="11" t="n"/>
      <c r="E17" s="12" t="n"/>
      <c r="F17" s="12" t="n"/>
      <c r="G17" s="12" t="n"/>
      <c r="H17" s="11" t="n"/>
      <c r="I17" s="13" t="n"/>
      <c r="J17" s="14">
        <f>IF(A17="","",IF(C17="Long",F17-E17,E17-F17))</f>
        <v/>
      </c>
      <c r="K17" s="15">
        <f>IF(A17="","",J17*H17*D17)</f>
        <v/>
      </c>
      <c r="L17" s="15">
        <f>IF(A17="","",K17-I17)</f>
        <v/>
      </c>
      <c r="M17" s="15">
        <f>IF(A17="","",IF(G17="","",ABS(E17-G17)*H17*D17))</f>
        <v/>
      </c>
      <c r="N17" s="16">
        <f>IF(A17="","",IF(M17="","",IF(M17=0,"",L17/M17)))</f>
        <v/>
      </c>
      <c r="O17" s="11" t="n"/>
      <c r="P17" s="11" t="n"/>
      <c r="Q17" s="11" t="n"/>
      <c r="R17" s="11" t="n"/>
      <c r="S17" s="11" t="n"/>
      <c r="T17" s="17" t="n"/>
      <c r="U17" s="17" t="n"/>
    </row>
    <row r="18">
      <c r="A18" s="10" t="n"/>
      <c r="B18" s="11" t="n"/>
      <c r="C18" s="11" t="n"/>
      <c r="D18" s="11" t="n"/>
      <c r="E18" s="12" t="n"/>
      <c r="F18" s="12" t="n"/>
      <c r="G18" s="12" t="n"/>
      <c r="H18" s="11" t="n"/>
      <c r="I18" s="13" t="n"/>
      <c r="J18" s="14">
        <f>IF(A18="","",IF(C18="Long",F18-E18,E18-F18))</f>
        <v/>
      </c>
      <c r="K18" s="15">
        <f>IF(A18="","",J18*H18*D18)</f>
        <v/>
      </c>
      <c r="L18" s="15">
        <f>IF(A18="","",K18-I18)</f>
        <v/>
      </c>
      <c r="M18" s="15">
        <f>IF(A18="","",IF(G18="","",ABS(E18-G18)*H18*D18))</f>
        <v/>
      </c>
      <c r="N18" s="16">
        <f>IF(A18="","",IF(M18="","",IF(M18=0,"",L18/M18)))</f>
        <v/>
      </c>
      <c r="O18" s="11" t="n"/>
      <c r="P18" s="11" t="n"/>
      <c r="Q18" s="11" t="n"/>
      <c r="R18" s="11" t="n"/>
      <c r="S18" s="11" t="n"/>
      <c r="T18" s="17" t="n"/>
      <c r="U18" s="17" t="n"/>
    </row>
    <row r="19">
      <c r="A19" s="10" t="n"/>
      <c r="B19" s="11" t="n"/>
      <c r="C19" s="11" t="n"/>
      <c r="D19" s="11" t="n"/>
      <c r="E19" s="12" t="n"/>
      <c r="F19" s="12" t="n"/>
      <c r="G19" s="12" t="n"/>
      <c r="H19" s="11" t="n"/>
      <c r="I19" s="13" t="n"/>
      <c r="J19" s="14">
        <f>IF(A19="","",IF(C19="Long",F19-E19,E19-F19))</f>
        <v/>
      </c>
      <c r="K19" s="15">
        <f>IF(A19="","",J19*H19*D19)</f>
        <v/>
      </c>
      <c r="L19" s="15">
        <f>IF(A19="","",K19-I19)</f>
        <v/>
      </c>
      <c r="M19" s="15">
        <f>IF(A19="","",IF(G19="","",ABS(E19-G19)*H19*D19))</f>
        <v/>
      </c>
      <c r="N19" s="16">
        <f>IF(A19="","",IF(M19="","",IF(M19=0,"",L19/M19)))</f>
        <v/>
      </c>
      <c r="O19" s="11" t="n"/>
      <c r="P19" s="11" t="n"/>
      <c r="Q19" s="11" t="n"/>
      <c r="R19" s="11" t="n"/>
      <c r="S19" s="11" t="n"/>
      <c r="T19" s="17" t="n"/>
      <c r="U19" s="17" t="n"/>
    </row>
    <row r="20">
      <c r="A20" s="10" t="n"/>
      <c r="B20" s="11" t="n"/>
      <c r="C20" s="11" t="n"/>
      <c r="D20" s="11" t="n"/>
      <c r="E20" s="12" t="n"/>
      <c r="F20" s="12" t="n"/>
      <c r="G20" s="12" t="n"/>
      <c r="H20" s="11" t="n"/>
      <c r="I20" s="13" t="n"/>
      <c r="J20" s="14">
        <f>IF(A20="","",IF(C20="Long",F20-E20,E20-F20))</f>
        <v/>
      </c>
      <c r="K20" s="15">
        <f>IF(A20="","",J20*H20*D20)</f>
        <v/>
      </c>
      <c r="L20" s="15">
        <f>IF(A20="","",K20-I20)</f>
        <v/>
      </c>
      <c r="M20" s="15">
        <f>IF(A20="","",IF(G20="","",ABS(E20-G20)*H20*D20))</f>
        <v/>
      </c>
      <c r="N20" s="16">
        <f>IF(A20="","",IF(M20="","",IF(M20=0,"",L20/M20)))</f>
        <v/>
      </c>
      <c r="O20" s="11" t="n"/>
      <c r="P20" s="11" t="n"/>
      <c r="Q20" s="11" t="n"/>
      <c r="R20" s="11" t="n"/>
      <c r="S20" s="11" t="n"/>
      <c r="T20" s="17" t="n"/>
      <c r="U20" s="17" t="n"/>
    </row>
    <row r="21">
      <c r="A21" s="10" t="n"/>
      <c r="B21" s="11" t="n"/>
      <c r="C21" s="11" t="n"/>
      <c r="D21" s="11" t="n"/>
      <c r="E21" s="12" t="n"/>
      <c r="F21" s="12" t="n"/>
      <c r="G21" s="12" t="n"/>
      <c r="H21" s="11" t="n"/>
      <c r="I21" s="13" t="n"/>
      <c r="J21" s="14">
        <f>IF(A21="","",IF(C21="Long",F21-E21,E21-F21))</f>
        <v/>
      </c>
      <c r="K21" s="15">
        <f>IF(A21="","",J21*H21*D21)</f>
        <v/>
      </c>
      <c r="L21" s="15">
        <f>IF(A21="","",K21-I21)</f>
        <v/>
      </c>
      <c r="M21" s="15">
        <f>IF(A21="","",IF(G21="","",ABS(E21-G21)*H21*D21))</f>
        <v/>
      </c>
      <c r="N21" s="16">
        <f>IF(A21="","",IF(M21="","",IF(M21=0,"",L21/M21)))</f>
        <v/>
      </c>
      <c r="O21" s="11" t="n"/>
      <c r="P21" s="11" t="n"/>
      <c r="Q21" s="11" t="n"/>
      <c r="R21" s="11" t="n"/>
      <c r="S21" s="11" t="n"/>
      <c r="T21" s="17" t="n"/>
      <c r="U21" s="17" t="n"/>
    </row>
    <row r="22">
      <c r="A22" s="10" t="n"/>
      <c r="B22" s="11" t="n"/>
      <c r="C22" s="11" t="n"/>
      <c r="D22" s="11" t="n"/>
      <c r="E22" s="12" t="n"/>
      <c r="F22" s="12" t="n"/>
      <c r="G22" s="12" t="n"/>
      <c r="H22" s="11" t="n"/>
      <c r="I22" s="13" t="n"/>
      <c r="J22" s="14">
        <f>IF(A22="","",IF(C22="Long",F22-E22,E22-F22))</f>
        <v/>
      </c>
      <c r="K22" s="15">
        <f>IF(A22="","",J22*H22*D22)</f>
        <v/>
      </c>
      <c r="L22" s="15">
        <f>IF(A22="","",K22-I22)</f>
        <v/>
      </c>
      <c r="M22" s="15">
        <f>IF(A22="","",IF(G22="","",ABS(E22-G22)*H22*D22))</f>
        <v/>
      </c>
      <c r="N22" s="16">
        <f>IF(A22="","",IF(M22="","",IF(M22=0,"",L22/M22)))</f>
        <v/>
      </c>
      <c r="O22" s="11" t="n"/>
      <c r="P22" s="11" t="n"/>
      <c r="Q22" s="11" t="n"/>
      <c r="R22" s="11" t="n"/>
      <c r="S22" s="11" t="n"/>
      <c r="T22" s="17" t="n"/>
      <c r="U22" s="17" t="n"/>
    </row>
    <row r="23">
      <c r="A23" s="10" t="n"/>
      <c r="B23" s="11" t="n"/>
      <c r="C23" s="11" t="n"/>
      <c r="D23" s="11" t="n"/>
      <c r="E23" s="12" t="n"/>
      <c r="F23" s="12" t="n"/>
      <c r="G23" s="12" t="n"/>
      <c r="H23" s="11" t="n"/>
      <c r="I23" s="13" t="n"/>
      <c r="J23" s="14">
        <f>IF(A23="","",IF(C23="Long",F23-E23,E23-F23))</f>
        <v/>
      </c>
      <c r="K23" s="15">
        <f>IF(A23="","",J23*H23*D23)</f>
        <v/>
      </c>
      <c r="L23" s="15">
        <f>IF(A23="","",K23-I23)</f>
        <v/>
      </c>
      <c r="M23" s="15">
        <f>IF(A23="","",IF(G23="","",ABS(E23-G23)*H23*D23))</f>
        <v/>
      </c>
      <c r="N23" s="16">
        <f>IF(A23="","",IF(M23="","",IF(M23=0,"",L23/M23)))</f>
        <v/>
      </c>
      <c r="O23" s="11" t="n"/>
      <c r="P23" s="11" t="n"/>
      <c r="Q23" s="11" t="n"/>
      <c r="R23" s="11" t="n"/>
      <c r="S23" s="11" t="n"/>
      <c r="T23" s="17" t="n"/>
      <c r="U23" s="17" t="n"/>
    </row>
    <row r="24">
      <c r="A24" s="10" t="n"/>
      <c r="B24" s="11" t="n"/>
      <c r="C24" s="11" t="n"/>
      <c r="D24" s="11" t="n"/>
      <c r="E24" s="12" t="n"/>
      <c r="F24" s="12" t="n"/>
      <c r="G24" s="12" t="n"/>
      <c r="H24" s="11" t="n"/>
      <c r="I24" s="13" t="n"/>
      <c r="J24" s="14">
        <f>IF(A24="","",IF(C24="Long",F24-E24,E24-F24))</f>
        <v/>
      </c>
      <c r="K24" s="15">
        <f>IF(A24="","",J24*H24*D24)</f>
        <v/>
      </c>
      <c r="L24" s="15">
        <f>IF(A24="","",K24-I24)</f>
        <v/>
      </c>
      <c r="M24" s="15">
        <f>IF(A24="","",IF(G24="","",ABS(E24-G24)*H24*D24))</f>
        <v/>
      </c>
      <c r="N24" s="16">
        <f>IF(A24="","",IF(M24="","",IF(M24=0,"",L24/M24)))</f>
        <v/>
      </c>
      <c r="O24" s="11" t="n"/>
      <c r="P24" s="11" t="n"/>
      <c r="Q24" s="11" t="n"/>
      <c r="R24" s="11" t="n"/>
      <c r="S24" s="11" t="n"/>
      <c r="T24" s="17" t="n"/>
      <c r="U24" s="17" t="n"/>
    </row>
    <row r="25">
      <c r="A25" s="10" t="n"/>
      <c r="B25" s="11" t="n"/>
      <c r="C25" s="11" t="n"/>
      <c r="D25" s="11" t="n"/>
      <c r="E25" s="12" t="n"/>
      <c r="F25" s="12" t="n"/>
      <c r="G25" s="12" t="n"/>
      <c r="H25" s="11" t="n"/>
      <c r="I25" s="13" t="n"/>
      <c r="J25" s="14">
        <f>IF(A25="","",IF(C25="Long",F25-E25,E25-F25))</f>
        <v/>
      </c>
      <c r="K25" s="15">
        <f>IF(A25="","",J25*H25*D25)</f>
        <v/>
      </c>
      <c r="L25" s="15">
        <f>IF(A25="","",K25-I25)</f>
        <v/>
      </c>
      <c r="M25" s="15">
        <f>IF(A25="","",IF(G25="","",ABS(E25-G25)*H25*D25))</f>
        <v/>
      </c>
      <c r="N25" s="16">
        <f>IF(A25="","",IF(M25="","",IF(M25=0,"",L25/M25)))</f>
        <v/>
      </c>
      <c r="O25" s="11" t="n"/>
      <c r="P25" s="11" t="n"/>
      <c r="Q25" s="11" t="n"/>
      <c r="R25" s="11" t="n"/>
      <c r="S25" s="11" t="n"/>
      <c r="T25" s="17" t="n"/>
      <c r="U25" s="17" t="n"/>
    </row>
    <row r="26">
      <c r="A26" s="10" t="n"/>
      <c r="B26" s="11" t="n"/>
      <c r="C26" s="11" t="n"/>
      <c r="D26" s="11" t="n"/>
      <c r="E26" s="12" t="n"/>
      <c r="F26" s="12" t="n"/>
      <c r="G26" s="12" t="n"/>
      <c r="H26" s="11" t="n"/>
      <c r="I26" s="13" t="n"/>
      <c r="J26" s="14">
        <f>IF(A26="","",IF(C26="Long",F26-E26,E26-F26))</f>
        <v/>
      </c>
      <c r="K26" s="15">
        <f>IF(A26="","",J26*H26*D26)</f>
        <v/>
      </c>
      <c r="L26" s="15">
        <f>IF(A26="","",K26-I26)</f>
        <v/>
      </c>
      <c r="M26" s="15">
        <f>IF(A26="","",IF(G26="","",ABS(E26-G26)*H26*D26))</f>
        <v/>
      </c>
      <c r="N26" s="16">
        <f>IF(A26="","",IF(M26="","",IF(M26=0,"",L26/M26)))</f>
        <v/>
      </c>
      <c r="O26" s="11" t="n"/>
      <c r="P26" s="11" t="n"/>
      <c r="Q26" s="11" t="n"/>
      <c r="R26" s="11" t="n"/>
      <c r="S26" s="11" t="n"/>
      <c r="T26" s="17" t="n"/>
      <c r="U26" s="17" t="n"/>
    </row>
    <row r="27">
      <c r="A27" s="10" t="n"/>
      <c r="B27" s="11" t="n"/>
      <c r="C27" s="11" t="n"/>
      <c r="D27" s="11" t="n"/>
      <c r="E27" s="12" t="n"/>
      <c r="F27" s="12" t="n"/>
      <c r="G27" s="12" t="n"/>
      <c r="H27" s="11" t="n"/>
      <c r="I27" s="13" t="n"/>
      <c r="J27" s="14">
        <f>IF(A27="","",IF(C27="Long",F27-E27,E27-F27))</f>
        <v/>
      </c>
      <c r="K27" s="15">
        <f>IF(A27="","",J27*H27*D27)</f>
        <v/>
      </c>
      <c r="L27" s="15">
        <f>IF(A27="","",K27-I27)</f>
        <v/>
      </c>
      <c r="M27" s="15">
        <f>IF(A27="","",IF(G27="","",ABS(E27-G27)*H27*D27))</f>
        <v/>
      </c>
      <c r="N27" s="16">
        <f>IF(A27="","",IF(M27="","",IF(M27=0,"",L27/M27)))</f>
        <v/>
      </c>
      <c r="O27" s="11" t="n"/>
      <c r="P27" s="11" t="n"/>
      <c r="Q27" s="11" t="n"/>
      <c r="R27" s="11" t="n"/>
      <c r="S27" s="11" t="n"/>
      <c r="T27" s="17" t="n"/>
      <c r="U27" s="17" t="n"/>
    </row>
    <row r="28">
      <c r="A28" s="10" t="n"/>
      <c r="B28" s="11" t="n"/>
      <c r="C28" s="11" t="n"/>
      <c r="D28" s="11" t="n"/>
      <c r="E28" s="12" t="n"/>
      <c r="F28" s="12" t="n"/>
      <c r="G28" s="12" t="n"/>
      <c r="H28" s="11" t="n"/>
      <c r="I28" s="13" t="n"/>
      <c r="J28" s="14">
        <f>IF(A28="","",IF(C28="Long",F28-E28,E28-F28))</f>
        <v/>
      </c>
      <c r="K28" s="15">
        <f>IF(A28="","",J28*H28*D28)</f>
        <v/>
      </c>
      <c r="L28" s="15">
        <f>IF(A28="","",K28-I28)</f>
        <v/>
      </c>
      <c r="M28" s="15">
        <f>IF(A28="","",IF(G28="","",ABS(E28-G28)*H28*D28))</f>
        <v/>
      </c>
      <c r="N28" s="16">
        <f>IF(A28="","",IF(M28="","",IF(M28=0,"",L28/M28)))</f>
        <v/>
      </c>
      <c r="O28" s="11" t="n"/>
      <c r="P28" s="11" t="n"/>
      <c r="Q28" s="11" t="n"/>
      <c r="R28" s="11" t="n"/>
      <c r="S28" s="11" t="n"/>
      <c r="T28" s="17" t="n"/>
      <c r="U28" s="17" t="n"/>
    </row>
    <row r="29">
      <c r="A29" s="10" t="n"/>
      <c r="B29" s="11" t="n"/>
      <c r="C29" s="11" t="n"/>
      <c r="D29" s="11" t="n"/>
      <c r="E29" s="12" t="n"/>
      <c r="F29" s="12" t="n"/>
      <c r="G29" s="12" t="n"/>
      <c r="H29" s="11" t="n"/>
      <c r="I29" s="13" t="n"/>
      <c r="J29" s="14">
        <f>IF(A29="","",IF(C29="Long",F29-E29,E29-F29))</f>
        <v/>
      </c>
      <c r="K29" s="15">
        <f>IF(A29="","",J29*H29*D29)</f>
        <v/>
      </c>
      <c r="L29" s="15">
        <f>IF(A29="","",K29-I29)</f>
        <v/>
      </c>
      <c r="M29" s="15">
        <f>IF(A29="","",IF(G29="","",ABS(E29-G29)*H29*D29))</f>
        <v/>
      </c>
      <c r="N29" s="16">
        <f>IF(A29="","",IF(M29="","",IF(M29=0,"",L29/M29)))</f>
        <v/>
      </c>
      <c r="O29" s="11" t="n"/>
      <c r="P29" s="11" t="n"/>
      <c r="Q29" s="11" t="n"/>
      <c r="R29" s="11" t="n"/>
      <c r="S29" s="11" t="n"/>
      <c r="T29" s="17" t="n"/>
      <c r="U29" s="17" t="n"/>
    </row>
    <row r="30">
      <c r="A30" s="10" t="n"/>
      <c r="B30" s="11" t="n"/>
      <c r="C30" s="11" t="n"/>
      <c r="D30" s="11" t="n"/>
      <c r="E30" s="12" t="n"/>
      <c r="F30" s="12" t="n"/>
      <c r="G30" s="12" t="n"/>
      <c r="H30" s="11" t="n"/>
      <c r="I30" s="13" t="n"/>
      <c r="J30" s="14">
        <f>IF(A30="","",IF(C30="Long",F30-E30,E30-F30))</f>
        <v/>
      </c>
      <c r="K30" s="15">
        <f>IF(A30="","",J30*H30*D30)</f>
        <v/>
      </c>
      <c r="L30" s="15">
        <f>IF(A30="","",K30-I30)</f>
        <v/>
      </c>
      <c r="M30" s="15">
        <f>IF(A30="","",IF(G30="","",ABS(E30-G30)*H30*D30))</f>
        <v/>
      </c>
      <c r="N30" s="16">
        <f>IF(A30="","",IF(M30="","",IF(M30=0,"",L30/M30)))</f>
        <v/>
      </c>
      <c r="O30" s="11" t="n"/>
      <c r="P30" s="11" t="n"/>
      <c r="Q30" s="11" t="n"/>
      <c r="R30" s="11" t="n"/>
      <c r="S30" s="11" t="n"/>
      <c r="T30" s="17" t="n"/>
      <c r="U30" s="17" t="n"/>
    </row>
    <row r="31">
      <c r="A31" s="10" t="n"/>
      <c r="B31" s="11" t="n"/>
      <c r="C31" s="11" t="n"/>
      <c r="D31" s="11" t="n"/>
      <c r="E31" s="12" t="n"/>
      <c r="F31" s="12" t="n"/>
      <c r="G31" s="12" t="n"/>
      <c r="H31" s="11" t="n"/>
      <c r="I31" s="13" t="n"/>
      <c r="J31" s="14">
        <f>IF(A31="","",IF(C31="Long",F31-E31,E31-F31))</f>
        <v/>
      </c>
      <c r="K31" s="15">
        <f>IF(A31="","",J31*H31*D31)</f>
        <v/>
      </c>
      <c r="L31" s="15">
        <f>IF(A31="","",K31-I31)</f>
        <v/>
      </c>
      <c r="M31" s="15">
        <f>IF(A31="","",IF(G31="","",ABS(E31-G31)*H31*D31))</f>
        <v/>
      </c>
      <c r="N31" s="16">
        <f>IF(A31="","",IF(M31="","",IF(M31=0,"",L31/M31)))</f>
        <v/>
      </c>
      <c r="O31" s="11" t="n"/>
      <c r="P31" s="11" t="n"/>
      <c r="Q31" s="11" t="n"/>
      <c r="R31" s="11" t="n"/>
      <c r="S31" s="11" t="n"/>
      <c r="T31" s="17" t="n"/>
      <c r="U31" s="17" t="n"/>
    </row>
    <row r="32">
      <c r="A32" s="10" t="n"/>
      <c r="B32" s="11" t="n"/>
      <c r="C32" s="11" t="n"/>
      <c r="D32" s="11" t="n"/>
      <c r="E32" s="12" t="n"/>
      <c r="F32" s="12" t="n"/>
      <c r="G32" s="12" t="n"/>
      <c r="H32" s="11" t="n"/>
      <c r="I32" s="13" t="n"/>
      <c r="J32" s="14">
        <f>IF(A32="","",IF(C32="Long",F32-E32,E32-F32))</f>
        <v/>
      </c>
      <c r="K32" s="15">
        <f>IF(A32="","",J32*H32*D32)</f>
        <v/>
      </c>
      <c r="L32" s="15">
        <f>IF(A32="","",K32-I32)</f>
        <v/>
      </c>
      <c r="M32" s="15">
        <f>IF(A32="","",IF(G32="","",ABS(E32-G32)*H32*D32))</f>
        <v/>
      </c>
      <c r="N32" s="16">
        <f>IF(A32="","",IF(M32="","",IF(M32=0,"",L32/M32)))</f>
        <v/>
      </c>
      <c r="O32" s="11" t="n"/>
      <c r="P32" s="11" t="n"/>
      <c r="Q32" s="11" t="n"/>
      <c r="R32" s="11" t="n"/>
      <c r="S32" s="11" t="n"/>
      <c r="T32" s="17" t="n"/>
      <c r="U32" s="17" t="n"/>
    </row>
    <row r="33">
      <c r="A33" s="10" t="n"/>
      <c r="B33" s="11" t="n"/>
      <c r="C33" s="11" t="n"/>
      <c r="D33" s="11" t="n"/>
      <c r="E33" s="12" t="n"/>
      <c r="F33" s="12" t="n"/>
      <c r="G33" s="12" t="n"/>
      <c r="H33" s="11" t="n"/>
      <c r="I33" s="13" t="n"/>
      <c r="J33" s="14">
        <f>IF(A33="","",IF(C33="Long",F33-E33,E33-F33))</f>
        <v/>
      </c>
      <c r="K33" s="15">
        <f>IF(A33="","",J33*H33*D33)</f>
        <v/>
      </c>
      <c r="L33" s="15">
        <f>IF(A33="","",K33-I33)</f>
        <v/>
      </c>
      <c r="M33" s="15">
        <f>IF(A33="","",IF(G33="","",ABS(E33-G33)*H33*D33))</f>
        <v/>
      </c>
      <c r="N33" s="16">
        <f>IF(A33="","",IF(M33="","",IF(M33=0,"",L33/M33)))</f>
        <v/>
      </c>
      <c r="O33" s="11" t="n"/>
      <c r="P33" s="11" t="n"/>
      <c r="Q33" s="11" t="n"/>
      <c r="R33" s="11" t="n"/>
      <c r="S33" s="11" t="n"/>
      <c r="T33" s="17" t="n"/>
      <c r="U33" s="17" t="n"/>
    </row>
    <row r="34">
      <c r="A34" s="10" t="n"/>
      <c r="B34" s="11" t="n"/>
      <c r="C34" s="11" t="n"/>
      <c r="D34" s="11" t="n"/>
      <c r="E34" s="12" t="n"/>
      <c r="F34" s="12" t="n"/>
      <c r="G34" s="12" t="n"/>
      <c r="H34" s="11" t="n"/>
      <c r="I34" s="13" t="n"/>
      <c r="J34" s="14">
        <f>IF(A34="","",IF(C34="Long",F34-E34,E34-F34))</f>
        <v/>
      </c>
      <c r="K34" s="15">
        <f>IF(A34="","",J34*H34*D34)</f>
        <v/>
      </c>
      <c r="L34" s="15">
        <f>IF(A34="","",K34-I34)</f>
        <v/>
      </c>
      <c r="M34" s="15">
        <f>IF(A34="","",IF(G34="","",ABS(E34-G34)*H34*D34))</f>
        <v/>
      </c>
      <c r="N34" s="16">
        <f>IF(A34="","",IF(M34="","",IF(M34=0,"",L34/M34)))</f>
        <v/>
      </c>
      <c r="O34" s="11" t="n"/>
      <c r="P34" s="11" t="n"/>
      <c r="Q34" s="11" t="n"/>
      <c r="R34" s="11" t="n"/>
      <c r="S34" s="11" t="n"/>
      <c r="T34" s="17" t="n"/>
      <c r="U34" s="17" t="n"/>
    </row>
    <row r="35">
      <c r="A35" s="10" t="n"/>
      <c r="B35" s="11" t="n"/>
      <c r="C35" s="11" t="n"/>
      <c r="D35" s="11" t="n"/>
      <c r="E35" s="12" t="n"/>
      <c r="F35" s="12" t="n"/>
      <c r="G35" s="12" t="n"/>
      <c r="H35" s="11" t="n"/>
      <c r="I35" s="13" t="n"/>
      <c r="J35" s="14">
        <f>IF(A35="","",IF(C35="Long",F35-E35,E35-F35))</f>
        <v/>
      </c>
      <c r="K35" s="15">
        <f>IF(A35="","",J35*H35*D35)</f>
        <v/>
      </c>
      <c r="L35" s="15">
        <f>IF(A35="","",K35-I35)</f>
        <v/>
      </c>
      <c r="M35" s="15">
        <f>IF(A35="","",IF(G35="","",ABS(E35-G35)*H35*D35))</f>
        <v/>
      </c>
      <c r="N35" s="16">
        <f>IF(A35="","",IF(M35="","",IF(M35=0,"",L35/M35)))</f>
        <v/>
      </c>
      <c r="O35" s="11" t="n"/>
      <c r="P35" s="11" t="n"/>
      <c r="Q35" s="11" t="n"/>
      <c r="R35" s="11" t="n"/>
      <c r="S35" s="11" t="n"/>
      <c r="T35" s="17" t="n"/>
      <c r="U35" s="17" t="n"/>
    </row>
    <row r="36">
      <c r="A36" s="10" t="n"/>
      <c r="B36" s="11" t="n"/>
      <c r="C36" s="11" t="n"/>
      <c r="D36" s="11" t="n"/>
      <c r="E36" s="12" t="n"/>
      <c r="F36" s="12" t="n"/>
      <c r="G36" s="12" t="n"/>
      <c r="H36" s="11" t="n"/>
      <c r="I36" s="13" t="n"/>
      <c r="J36" s="14">
        <f>IF(A36="","",IF(C36="Long",F36-E36,E36-F36))</f>
        <v/>
      </c>
      <c r="K36" s="15">
        <f>IF(A36="","",J36*H36*D36)</f>
        <v/>
      </c>
      <c r="L36" s="15">
        <f>IF(A36="","",K36-I36)</f>
        <v/>
      </c>
      <c r="M36" s="15">
        <f>IF(A36="","",IF(G36="","",ABS(E36-G36)*H36*D36))</f>
        <v/>
      </c>
      <c r="N36" s="16">
        <f>IF(A36="","",IF(M36="","",IF(M36=0,"",L36/M36)))</f>
        <v/>
      </c>
      <c r="O36" s="11" t="n"/>
      <c r="P36" s="11" t="n"/>
      <c r="Q36" s="11" t="n"/>
      <c r="R36" s="11" t="n"/>
      <c r="S36" s="11" t="n"/>
      <c r="T36" s="17" t="n"/>
      <c r="U36" s="17" t="n"/>
    </row>
    <row r="37">
      <c r="A37" s="10" t="n"/>
      <c r="B37" s="11" t="n"/>
      <c r="C37" s="11" t="n"/>
      <c r="D37" s="11" t="n"/>
      <c r="E37" s="12" t="n"/>
      <c r="F37" s="12" t="n"/>
      <c r="G37" s="12" t="n"/>
      <c r="H37" s="11" t="n"/>
      <c r="I37" s="13" t="n"/>
      <c r="J37" s="14">
        <f>IF(A37="","",IF(C37="Long",F37-E37,E37-F37))</f>
        <v/>
      </c>
      <c r="K37" s="15">
        <f>IF(A37="","",J37*H37*D37)</f>
        <v/>
      </c>
      <c r="L37" s="15">
        <f>IF(A37="","",K37-I37)</f>
        <v/>
      </c>
      <c r="M37" s="15">
        <f>IF(A37="","",IF(G37="","",ABS(E37-G37)*H37*D37))</f>
        <v/>
      </c>
      <c r="N37" s="16">
        <f>IF(A37="","",IF(M37="","",IF(M37=0,"",L37/M37)))</f>
        <v/>
      </c>
      <c r="O37" s="11" t="n"/>
      <c r="P37" s="11" t="n"/>
      <c r="Q37" s="11" t="n"/>
      <c r="R37" s="11" t="n"/>
      <c r="S37" s="11" t="n"/>
      <c r="T37" s="17" t="n"/>
      <c r="U37" s="17" t="n"/>
    </row>
    <row r="38">
      <c r="A38" s="10" t="n"/>
      <c r="B38" s="11" t="n"/>
      <c r="C38" s="11" t="n"/>
      <c r="D38" s="11" t="n"/>
      <c r="E38" s="12" t="n"/>
      <c r="F38" s="12" t="n"/>
      <c r="G38" s="12" t="n"/>
      <c r="H38" s="11" t="n"/>
      <c r="I38" s="13" t="n"/>
      <c r="J38" s="14">
        <f>IF(A38="","",IF(C38="Long",F38-E38,E38-F38))</f>
        <v/>
      </c>
      <c r="K38" s="15">
        <f>IF(A38="","",J38*H38*D38)</f>
        <v/>
      </c>
      <c r="L38" s="15">
        <f>IF(A38="","",K38-I38)</f>
        <v/>
      </c>
      <c r="M38" s="15">
        <f>IF(A38="","",IF(G38="","",ABS(E38-G38)*H38*D38))</f>
        <v/>
      </c>
      <c r="N38" s="16">
        <f>IF(A38="","",IF(M38="","",IF(M38=0,"",L38/M38)))</f>
        <v/>
      </c>
      <c r="O38" s="11" t="n"/>
      <c r="P38" s="11" t="n"/>
      <c r="Q38" s="11" t="n"/>
      <c r="R38" s="11" t="n"/>
      <c r="S38" s="11" t="n"/>
      <c r="T38" s="17" t="n"/>
      <c r="U38" s="17" t="n"/>
    </row>
    <row r="39">
      <c r="A39" s="10" t="n"/>
      <c r="B39" s="11" t="n"/>
      <c r="C39" s="11" t="n"/>
      <c r="D39" s="11" t="n"/>
      <c r="E39" s="12" t="n"/>
      <c r="F39" s="12" t="n"/>
      <c r="G39" s="12" t="n"/>
      <c r="H39" s="11" t="n"/>
      <c r="I39" s="13" t="n"/>
      <c r="J39" s="14">
        <f>IF(A39="","",IF(C39="Long",F39-E39,E39-F39))</f>
        <v/>
      </c>
      <c r="K39" s="15">
        <f>IF(A39="","",J39*H39*D39)</f>
        <v/>
      </c>
      <c r="L39" s="15">
        <f>IF(A39="","",K39-I39)</f>
        <v/>
      </c>
      <c r="M39" s="15">
        <f>IF(A39="","",IF(G39="","",ABS(E39-G39)*H39*D39))</f>
        <v/>
      </c>
      <c r="N39" s="16">
        <f>IF(A39="","",IF(M39="","",IF(M39=0,"",L39/M39)))</f>
        <v/>
      </c>
      <c r="O39" s="11" t="n"/>
      <c r="P39" s="11" t="n"/>
      <c r="Q39" s="11" t="n"/>
      <c r="R39" s="11" t="n"/>
      <c r="S39" s="11" t="n"/>
      <c r="T39" s="17" t="n"/>
      <c r="U39" s="17" t="n"/>
    </row>
    <row r="40">
      <c r="A40" s="10" t="n"/>
      <c r="B40" s="11" t="n"/>
      <c r="C40" s="11" t="n"/>
      <c r="D40" s="11" t="n"/>
      <c r="E40" s="12" t="n"/>
      <c r="F40" s="12" t="n"/>
      <c r="G40" s="12" t="n"/>
      <c r="H40" s="11" t="n"/>
      <c r="I40" s="13" t="n"/>
      <c r="J40" s="14">
        <f>IF(A40="","",IF(C40="Long",F40-E40,E40-F40))</f>
        <v/>
      </c>
      <c r="K40" s="15">
        <f>IF(A40="","",J40*H40*D40)</f>
        <v/>
      </c>
      <c r="L40" s="15">
        <f>IF(A40="","",K40-I40)</f>
        <v/>
      </c>
      <c r="M40" s="15">
        <f>IF(A40="","",IF(G40="","",ABS(E40-G40)*H40*D40))</f>
        <v/>
      </c>
      <c r="N40" s="16">
        <f>IF(A40="","",IF(M40="","",IF(M40=0,"",L40/M40)))</f>
        <v/>
      </c>
      <c r="O40" s="11" t="n"/>
      <c r="P40" s="11" t="n"/>
      <c r="Q40" s="11" t="n"/>
      <c r="R40" s="11" t="n"/>
      <c r="S40" s="11" t="n"/>
      <c r="T40" s="17" t="n"/>
      <c r="U40" s="17" t="n"/>
    </row>
    <row r="41">
      <c r="A41" s="10" t="n"/>
      <c r="B41" s="11" t="n"/>
      <c r="C41" s="11" t="n"/>
      <c r="D41" s="11" t="n"/>
      <c r="E41" s="12" t="n"/>
      <c r="F41" s="12" t="n"/>
      <c r="G41" s="12" t="n"/>
      <c r="H41" s="11" t="n"/>
      <c r="I41" s="13" t="n"/>
      <c r="J41" s="14">
        <f>IF(A41="","",IF(C41="Long",F41-E41,E41-F41))</f>
        <v/>
      </c>
      <c r="K41" s="15">
        <f>IF(A41="","",J41*H41*D41)</f>
        <v/>
      </c>
      <c r="L41" s="15">
        <f>IF(A41="","",K41-I41)</f>
        <v/>
      </c>
      <c r="M41" s="15">
        <f>IF(A41="","",IF(G41="","",ABS(E41-G41)*H41*D41))</f>
        <v/>
      </c>
      <c r="N41" s="16">
        <f>IF(A41="","",IF(M41="","",IF(M41=0,"",L41/M41)))</f>
        <v/>
      </c>
      <c r="O41" s="11" t="n"/>
      <c r="P41" s="11" t="n"/>
      <c r="Q41" s="11" t="n"/>
      <c r="R41" s="11" t="n"/>
      <c r="S41" s="11" t="n"/>
      <c r="T41" s="17" t="n"/>
      <c r="U41" s="17" t="n"/>
    </row>
    <row r="42">
      <c r="A42" s="10" t="n"/>
      <c r="B42" s="11" t="n"/>
      <c r="C42" s="11" t="n"/>
      <c r="D42" s="11" t="n"/>
      <c r="E42" s="12" t="n"/>
      <c r="F42" s="12" t="n"/>
      <c r="G42" s="12" t="n"/>
      <c r="H42" s="11" t="n"/>
      <c r="I42" s="13" t="n"/>
      <c r="J42" s="14">
        <f>IF(A42="","",IF(C42="Long",F42-E42,E42-F42))</f>
        <v/>
      </c>
      <c r="K42" s="15">
        <f>IF(A42="","",J42*H42*D42)</f>
        <v/>
      </c>
      <c r="L42" s="15">
        <f>IF(A42="","",K42-I42)</f>
        <v/>
      </c>
      <c r="M42" s="15">
        <f>IF(A42="","",IF(G42="","",ABS(E42-G42)*H42*D42))</f>
        <v/>
      </c>
      <c r="N42" s="16">
        <f>IF(A42="","",IF(M42="","",IF(M42=0,"",L42/M42)))</f>
        <v/>
      </c>
      <c r="O42" s="11" t="n"/>
      <c r="P42" s="11" t="n"/>
      <c r="Q42" s="11" t="n"/>
      <c r="R42" s="11" t="n"/>
      <c r="S42" s="11" t="n"/>
      <c r="T42" s="17" t="n"/>
      <c r="U42" s="17" t="n"/>
    </row>
    <row r="43">
      <c r="A43" s="10" t="n"/>
      <c r="B43" s="11" t="n"/>
      <c r="C43" s="11" t="n"/>
      <c r="D43" s="11" t="n"/>
      <c r="E43" s="12" t="n"/>
      <c r="F43" s="12" t="n"/>
      <c r="G43" s="12" t="n"/>
      <c r="H43" s="11" t="n"/>
      <c r="I43" s="13" t="n"/>
      <c r="J43" s="14">
        <f>IF(A43="","",IF(C43="Long",F43-E43,E43-F43))</f>
        <v/>
      </c>
      <c r="K43" s="15">
        <f>IF(A43="","",J43*H43*D43)</f>
        <v/>
      </c>
      <c r="L43" s="15">
        <f>IF(A43="","",K43-I43)</f>
        <v/>
      </c>
      <c r="M43" s="15">
        <f>IF(A43="","",IF(G43="","",ABS(E43-G43)*H43*D43))</f>
        <v/>
      </c>
      <c r="N43" s="16">
        <f>IF(A43="","",IF(M43="","",IF(M43=0,"",L43/M43)))</f>
        <v/>
      </c>
      <c r="O43" s="11" t="n"/>
      <c r="P43" s="11" t="n"/>
      <c r="Q43" s="11" t="n"/>
      <c r="R43" s="11" t="n"/>
      <c r="S43" s="11" t="n"/>
      <c r="T43" s="17" t="n"/>
      <c r="U43" s="17" t="n"/>
    </row>
    <row r="44">
      <c r="A44" s="10" t="n"/>
      <c r="B44" s="11" t="n"/>
      <c r="C44" s="11" t="n"/>
      <c r="D44" s="11" t="n"/>
      <c r="E44" s="12" t="n"/>
      <c r="F44" s="12" t="n"/>
      <c r="G44" s="12" t="n"/>
      <c r="H44" s="11" t="n"/>
      <c r="I44" s="13" t="n"/>
      <c r="J44" s="14">
        <f>IF(A44="","",IF(C44="Long",F44-E44,E44-F44))</f>
        <v/>
      </c>
      <c r="K44" s="15">
        <f>IF(A44="","",J44*H44*D44)</f>
        <v/>
      </c>
      <c r="L44" s="15">
        <f>IF(A44="","",K44-I44)</f>
        <v/>
      </c>
      <c r="M44" s="15">
        <f>IF(A44="","",IF(G44="","",ABS(E44-G44)*H44*D44))</f>
        <v/>
      </c>
      <c r="N44" s="16">
        <f>IF(A44="","",IF(M44="","",IF(M44=0,"",L44/M44)))</f>
        <v/>
      </c>
      <c r="O44" s="11" t="n"/>
      <c r="P44" s="11" t="n"/>
      <c r="Q44" s="11" t="n"/>
      <c r="R44" s="11" t="n"/>
      <c r="S44" s="11" t="n"/>
      <c r="T44" s="17" t="n"/>
      <c r="U44" s="17" t="n"/>
    </row>
    <row r="45">
      <c r="A45" s="10" t="n"/>
      <c r="B45" s="11" t="n"/>
      <c r="C45" s="11" t="n"/>
      <c r="D45" s="11" t="n"/>
      <c r="E45" s="12" t="n"/>
      <c r="F45" s="12" t="n"/>
      <c r="G45" s="12" t="n"/>
      <c r="H45" s="11" t="n"/>
      <c r="I45" s="13" t="n"/>
      <c r="J45" s="14">
        <f>IF(A45="","",IF(C45="Long",F45-E45,E45-F45))</f>
        <v/>
      </c>
      <c r="K45" s="15">
        <f>IF(A45="","",J45*H45*D45)</f>
        <v/>
      </c>
      <c r="L45" s="15">
        <f>IF(A45="","",K45-I45)</f>
        <v/>
      </c>
      <c r="M45" s="15">
        <f>IF(A45="","",IF(G45="","",ABS(E45-G45)*H45*D45))</f>
        <v/>
      </c>
      <c r="N45" s="16">
        <f>IF(A45="","",IF(M45="","",IF(M45=0,"",L45/M45)))</f>
        <v/>
      </c>
      <c r="O45" s="11" t="n"/>
      <c r="P45" s="11" t="n"/>
      <c r="Q45" s="11" t="n"/>
      <c r="R45" s="11" t="n"/>
      <c r="S45" s="11" t="n"/>
      <c r="T45" s="17" t="n"/>
      <c r="U45" s="17" t="n"/>
    </row>
    <row r="46">
      <c r="A46" s="10" t="n"/>
      <c r="B46" s="11" t="n"/>
      <c r="C46" s="11" t="n"/>
      <c r="D46" s="11" t="n"/>
      <c r="E46" s="12" t="n"/>
      <c r="F46" s="12" t="n"/>
      <c r="G46" s="12" t="n"/>
      <c r="H46" s="11" t="n"/>
      <c r="I46" s="13" t="n"/>
      <c r="J46" s="14">
        <f>IF(A46="","",IF(C46="Long",F46-E46,E46-F46))</f>
        <v/>
      </c>
      <c r="K46" s="15">
        <f>IF(A46="","",J46*H46*D46)</f>
        <v/>
      </c>
      <c r="L46" s="15">
        <f>IF(A46="","",K46-I46)</f>
        <v/>
      </c>
      <c r="M46" s="15">
        <f>IF(A46="","",IF(G46="","",ABS(E46-G46)*H46*D46))</f>
        <v/>
      </c>
      <c r="N46" s="16">
        <f>IF(A46="","",IF(M46="","",IF(M46=0,"",L46/M46)))</f>
        <v/>
      </c>
      <c r="O46" s="11" t="n"/>
      <c r="P46" s="11" t="n"/>
      <c r="Q46" s="11" t="n"/>
      <c r="R46" s="11" t="n"/>
      <c r="S46" s="11" t="n"/>
      <c r="T46" s="17" t="n"/>
      <c r="U46" s="17" t="n"/>
    </row>
    <row r="47">
      <c r="A47" s="10" t="n"/>
      <c r="B47" s="11" t="n"/>
      <c r="C47" s="11" t="n"/>
      <c r="D47" s="11" t="n"/>
      <c r="E47" s="12" t="n"/>
      <c r="F47" s="12" t="n"/>
      <c r="G47" s="12" t="n"/>
      <c r="H47" s="11" t="n"/>
      <c r="I47" s="13" t="n"/>
      <c r="J47" s="14">
        <f>IF(A47="","",IF(C47="Long",F47-E47,E47-F47))</f>
        <v/>
      </c>
      <c r="K47" s="15">
        <f>IF(A47="","",J47*H47*D47)</f>
        <v/>
      </c>
      <c r="L47" s="15">
        <f>IF(A47="","",K47-I47)</f>
        <v/>
      </c>
      <c r="M47" s="15">
        <f>IF(A47="","",IF(G47="","",ABS(E47-G47)*H47*D47))</f>
        <v/>
      </c>
      <c r="N47" s="16">
        <f>IF(A47="","",IF(M47="","",IF(M47=0,"",L47/M47)))</f>
        <v/>
      </c>
      <c r="O47" s="11" t="n"/>
      <c r="P47" s="11" t="n"/>
      <c r="Q47" s="11" t="n"/>
      <c r="R47" s="11" t="n"/>
      <c r="S47" s="11" t="n"/>
      <c r="T47" s="17" t="n"/>
      <c r="U47" s="17" t="n"/>
    </row>
    <row r="48">
      <c r="A48" s="10" t="n"/>
      <c r="B48" s="11" t="n"/>
      <c r="C48" s="11" t="n"/>
      <c r="D48" s="11" t="n"/>
      <c r="E48" s="12" t="n"/>
      <c r="F48" s="12" t="n"/>
      <c r="G48" s="12" t="n"/>
      <c r="H48" s="11" t="n"/>
      <c r="I48" s="13" t="n"/>
      <c r="J48" s="14">
        <f>IF(A48="","",IF(C48="Long",F48-E48,E48-F48))</f>
        <v/>
      </c>
      <c r="K48" s="15">
        <f>IF(A48="","",J48*H48*D48)</f>
        <v/>
      </c>
      <c r="L48" s="15">
        <f>IF(A48="","",K48-I48)</f>
        <v/>
      </c>
      <c r="M48" s="15">
        <f>IF(A48="","",IF(G48="","",ABS(E48-G48)*H48*D48))</f>
        <v/>
      </c>
      <c r="N48" s="16">
        <f>IF(A48="","",IF(M48="","",IF(M48=0,"",L48/M48)))</f>
        <v/>
      </c>
      <c r="O48" s="11" t="n"/>
      <c r="P48" s="11" t="n"/>
      <c r="Q48" s="11" t="n"/>
      <c r="R48" s="11" t="n"/>
      <c r="S48" s="11" t="n"/>
      <c r="T48" s="17" t="n"/>
      <c r="U48" s="17" t="n"/>
    </row>
    <row r="49">
      <c r="A49" s="10" t="n"/>
      <c r="B49" s="11" t="n"/>
      <c r="C49" s="11" t="n"/>
      <c r="D49" s="11" t="n"/>
      <c r="E49" s="12" t="n"/>
      <c r="F49" s="12" t="n"/>
      <c r="G49" s="12" t="n"/>
      <c r="H49" s="11" t="n"/>
      <c r="I49" s="13" t="n"/>
      <c r="J49" s="14">
        <f>IF(A49="","",IF(C49="Long",F49-E49,E49-F49))</f>
        <v/>
      </c>
      <c r="K49" s="15">
        <f>IF(A49="","",J49*H49*D49)</f>
        <v/>
      </c>
      <c r="L49" s="15">
        <f>IF(A49="","",K49-I49)</f>
        <v/>
      </c>
      <c r="M49" s="15">
        <f>IF(A49="","",IF(G49="","",ABS(E49-G49)*H49*D49))</f>
        <v/>
      </c>
      <c r="N49" s="16">
        <f>IF(A49="","",IF(M49="","",IF(M49=0,"",L49/M49)))</f>
        <v/>
      </c>
      <c r="O49" s="11" t="n"/>
      <c r="P49" s="11" t="n"/>
      <c r="Q49" s="11" t="n"/>
      <c r="R49" s="11" t="n"/>
      <c r="S49" s="11" t="n"/>
      <c r="T49" s="17" t="n"/>
      <c r="U49" s="17" t="n"/>
    </row>
    <row r="50">
      <c r="A50" s="10" t="n"/>
      <c r="B50" s="11" t="n"/>
      <c r="C50" s="11" t="n"/>
      <c r="D50" s="11" t="n"/>
      <c r="E50" s="12" t="n"/>
      <c r="F50" s="12" t="n"/>
      <c r="G50" s="12" t="n"/>
      <c r="H50" s="11" t="n"/>
      <c r="I50" s="13" t="n"/>
      <c r="J50" s="14">
        <f>IF(A50="","",IF(C50="Long",F50-E50,E50-F50))</f>
        <v/>
      </c>
      <c r="K50" s="15">
        <f>IF(A50="","",J50*H50*D50)</f>
        <v/>
      </c>
      <c r="L50" s="15">
        <f>IF(A50="","",K50-I50)</f>
        <v/>
      </c>
      <c r="M50" s="15">
        <f>IF(A50="","",IF(G50="","",ABS(E50-G50)*H50*D50))</f>
        <v/>
      </c>
      <c r="N50" s="16">
        <f>IF(A50="","",IF(M50="","",IF(M50=0,"",L50/M50)))</f>
        <v/>
      </c>
      <c r="O50" s="11" t="n"/>
      <c r="P50" s="11" t="n"/>
      <c r="Q50" s="11" t="n"/>
      <c r="R50" s="11" t="n"/>
      <c r="S50" s="11" t="n"/>
      <c r="T50" s="17" t="n"/>
      <c r="U50" s="17" t="n"/>
    </row>
    <row r="51">
      <c r="A51" s="10" t="n"/>
      <c r="B51" s="11" t="n"/>
      <c r="C51" s="11" t="n"/>
      <c r="D51" s="11" t="n"/>
      <c r="E51" s="12" t="n"/>
      <c r="F51" s="12" t="n"/>
      <c r="G51" s="12" t="n"/>
      <c r="H51" s="11" t="n"/>
      <c r="I51" s="13" t="n"/>
      <c r="J51" s="14">
        <f>IF(A51="","",IF(C51="Long",F51-E51,E51-F51))</f>
        <v/>
      </c>
      <c r="K51" s="15">
        <f>IF(A51="","",J51*H51*D51)</f>
        <v/>
      </c>
      <c r="L51" s="15">
        <f>IF(A51="","",K51-I51)</f>
        <v/>
      </c>
      <c r="M51" s="15">
        <f>IF(A51="","",IF(G51="","",ABS(E51-G51)*H51*D51))</f>
        <v/>
      </c>
      <c r="N51" s="16">
        <f>IF(A51="","",IF(M51="","",IF(M51=0,"",L51/M51)))</f>
        <v/>
      </c>
      <c r="O51" s="11" t="n"/>
      <c r="P51" s="11" t="n"/>
      <c r="Q51" s="11" t="n"/>
      <c r="R51" s="11" t="n"/>
      <c r="S51" s="11" t="n"/>
      <c r="T51" s="17" t="n"/>
      <c r="U51" s="17" t="n"/>
    </row>
    <row r="52">
      <c r="A52" s="10" t="n"/>
      <c r="B52" s="11" t="n"/>
      <c r="C52" s="11" t="n"/>
      <c r="D52" s="11" t="n"/>
      <c r="E52" s="12" t="n"/>
      <c r="F52" s="12" t="n"/>
      <c r="G52" s="12" t="n"/>
      <c r="H52" s="11" t="n"/>
      <c r="I52" s="13" t="n"/>
      <c r="J52" s="14">
        <f>IF(A52="","",IF(C52="Long",F52-E52,E52-F52))</f>
        <v/>
      </c>
      <c r="K52" s="15">
        <f>IF(A52="","",J52*H52*D52)</f>
        <v/>
      </c>
      <c r="L52" s="15">
        <f>IF(A52="","",K52-I52)</f>
        <v/>
      </c>
      <c r="M52" s="15">
        <f>IF(A52="","",IF(G52="","",ABS(E52-G52)*H52*D52))</f>
        <v/>
      </c>
      <c r="N52" s="16">
        <f>IF(A52="","",IF(M52="","",IF(M52=0,"",L52/M52)))</f>
        <v/>
      </c>
      <c r="O52" s="11" t="n"/>
      <c r="P52" s="11" t="n"/>
      <c r="Q52" s="11" t="n"/>
      <c r="R52" s="11" t="n"/>
      <c r="S52" s="11" t="n"/>
      <c r="T52" s="17" t="n"/>
      <c r="U52" s="17" t="n"/>
    </row>
    <row r="53">
      <c r="A53" s="10" t="n"/>
      <c r="B53" s="11" t="n"/>
      <c r="C53" s="11" t="n"/>
      <c r="D53" s="11" t="n"/>
      <c r="E53" s="12" t="n"/>
      <c r="F53" s="12" t="n"/>
      <c r="G53" s="12" t="n"/>
      <c r="H53" s="11" t="n"/>
      <c r="I53" s="13" t="n"/>
      <c r="J53" s="14">
        <f>IF(A53="","",IF(C53="Long",F53-E53,E53-F53))</f>
        <v/>
      </c>
      <c r="K53" s="15">
        <f>IF(A53="","",J53*H53*D53)</f>
        <v/>
      </c>
      <c r="L53" s="15">
        <f>IF(A53="","",K53-I53)</f>
        <v/>
      </c>
      <c r="M53" s="15">
        <f>IF(A53="","",IF(G53="","",ABS(E53-G53)*H53*D53))</f>
        <v/>
      </c>
      <c r="N53" s="16">
        <f>IF(A53="","",IF(M53="","",IF(M53=0,"",L53/M53)))</f>
        <v/>
      </c>
      <c r="O53" s="11" t="n"/>
      <c r="P53" s="11" t="n"/>
      <c r="Q53" s="11" t="n"/>
      <c r="R53" s="11" t="n"/>
      <c r="S53" s="11" t="n"/>
      <c r="T53" s="17" t="n"/>
      <c r="U53" s="17" t="n"/>
    </row>
    <row r="54">
      <c r="A54" s="10" t="n"/>
      <c r="B54" s="11" t="n"/>
      <c r="C54" s="11" t="n"/>
      <c r="D54" s="11" t="n"/>
      <c r="E54" s="12" t="n"/>
      <c r="F54" s="12" t="n"/>
      <c r="G54" s="12" t="n"/>
      <c r="H54" s="11" t="n"/>
      <c r="I54" s="13" t="n"/>
      <c r="J54" s="14">
        <f>IF(A54="","",IF(C54="Long",F54-E54,E54-F54))</f>
        <v/>
      </c>
      <c r="K54" s="15">
        <f>IF(A54="","",J54*H54*D54)</f>
        <v/>
      </c>
      <c r="L54" s="15">
        <f>IF(A54="","",K54-I54)</f>
        <v/>
      </c>
      <c r="M54" s="15">
        <f>IF(A54="","",IF(G54="","",ABS(E54-G54)*H54*D54))</f>
        <v/>
      </c>
      <c r="N54" s="16">
        <f>IF(A54="","",IF(M54="","",IF(M54=0,"",L54/M54)))</f>
        <v/>
      </c>
      <c r="O54" s="11" t="n"/>
      <c r="P54" s="11" t="n"/>
      <c r="Q54" s="11" t="n"/>
      <c r="R54" s="11" t="n"/>
      <c r="S54" s="11" t="n"/>
      <c r="T54" s="17" t="n"/>
      <c r="U54" s="17" t="n"/>
    </row>
    <row r="55">
      <c r="A55" s="10" t="n"/>
      <c r="B55" s="11" t="n"/>
      <c r="C55" s="11" t="n"/>
      <c r="D55" s="11" t="n"/>
      <c r="E55" s="12" t="n"/>
      <c r="F55" s="12" t="n"/>
      <c r="G55" s="12" t="n"/>
      <c r="H55" s="11" t="n"/>
      <c r="I55" s="13" t="n"/>
      <c r="J55" s="14">
        <f>IF(A55="","",IF(C55="Long",F55-E55,E55-F55))</f>
        <v/>
      </c>
      <c r="K55" s="15">
        <f>IF(A55="","",J55*H55*D55)</f>
        <v/>
      </c>
      <c r="L55" s="15">
        <f>IF(A55="","",K55-I55)</f>
        <v/>
      </c>
      <c r="M55" s="15">
        <f>IF(A55="","",IF(G55="","",ABS(E55-G55)*H55*D55))</f>
        <v/>
      </c>
      <c r="N55" s="16">
        <f>IF(A55="","",IF(M55="","",IF(M55=0,"",L55/M55)))</f>
        <v/>
      </c>
      <c r="O55" s="11" t="n"/>
      <c r="P55" s="11" t="n"/>
      <c r="Q55" s="11" t="n"/>
      <c r="R55" s="11" t="n"/>
      <c r="S55" s="11" t="n"/>
      <c r="T55" s="17" t="n"/>
      <c r="U55" s="17" t="n"/>
    </row>
    <row r="56">
      <c r="A56" s="10" t="n"/>
      <c r="B56" s="11" t="n"/>
      <c r="C56" s="11" t="n"/>
      <c r="D56" s="11" t="n"/>
      <c r="E56" s="12" t="n"/>
      <c r="F56" s="12" t="n"/>
      <c r="G56" s="12" t="n"/>
      <c r="H56" s="11" t="n"/>
      <c r="I56" s="13" t="n"/>
      <c r="J56" s="14">
        <f>IF(A56="","",IF(C56="Long",F56-E56,E56-F56))</f>
        <v/>
      </c>
      <c r="K56" s="15">
        <f>IF(A56="","",J56*H56*D56)</f>
        <v/>
      </c>
      <c r="L56" s="15">
        <f>IF(A56="","",K56-I56)</f>
        <v/>
      </c>
      <c r="M56" s="15">
        <f>IF(A56="","",IF(G56="","",ABS(E56-G56)*H56*D56))</f>
        <v/>
      </c>
      <c r="N56" s="16">
        <f>IF(A56="","",IF(M56="","",IF(M56=0,"",L56/M56)))</f>
        <v/>
      </c>
      <c r="O56" s="11" t="n"/>
      <c r="P56" s="11" t="n"/>
      <c r="Q56" s="11" t="n"/>
      <c r="R56" s="11" t="n"/>
      <c r="S56" s="11" t="n"/>
      <c r="T56" s="17" t="n"/>
      <c r="U56" s="17" t="n"/>
    </row>
    <row r="57">
      <c r="A57" s="10" t="n"/>
      <c r="B57" s="11" t="n"/>
      <c r="C57" s="11" t="n"/>
      <c r="D57" s="11" t="n"/>
      <c r="E57" s="12" t="n"/>
      <c r="F57" s="12" t="n"/>
      <c r="G57" s="12" t="n"/>
      <c r="H57" s="11" t="n"/>
      <c r="I57" s="13" t="n"/>
      <c r="J57" s="14">
        <f>IF(A57="","",IF(C57="Long",F57-E57,E57-F57))</f>
        <v/>
      </c>
      <c r="K57" s="15">
        <f>IF(A57="","",J57*H57*D57)</f>
        <v/>
      </c>
      <c r="L57" s="15">
        <f>IF(A57="","",K57-I57)</f>
        <v/>
      </c>
      <c r="M57" s="15">
        <f>IF(A57="","",IF(G57="","",ABS(E57-G57)*H57*D57))</f>
        <v/>
      </c>
      <c r="N57" s="16">
        <f>IF(A57="","",IF(M57="","",IF(M57=0,"",L57/M57)))</f>
        <v/>
      </c>
      <c r="O57" s="11" t="n"/>
      <c r="P57" s="11" t="n"/>
      <c r="Q57" s="11" t="n"/>
      <c r="R57" s="11" t="n"/>
      <c r="S57" s="11" t="n"/>
      <c r="T57" s="17" t="n"/>
      <c r="U57" s="17" t="n"/>
    </row>
    <row r="58">
      <c r="A58" s="10" t="n"/>
      <c r="B58" s="11" t="n"/>
      <c r="C58" s="11" t="n"/>
      <c r="D58" s="11" t="n"/>
      <c r="E58" s="12" t="n"/>
      <c r="F58" s="12" t="n"/>
      <c r="G58" s="12" t="n"/>
      <c r="H58" s="11" t="n"/>
      <c r="I58" s="13" t="n"/>
      <c r="J58" s="14">
        <f>IF(A58="","",IF(C58="Long",F58-E58,E58-F58))</f>
        <v/>
      </c>
      <c r="K58" s="15">
        <f>IF(A58="","",J58*H58*D58)</f>
        <v/>
      </c>
      <c r="L58" s="15">
        <f>IF(A58="","",K58-I58)</f>
        <v/>
      </c>
      <c r="M58" s="15">
        <f>IF(A58="","",IF(G58="","",ABS(E58-G58)*H58*D58))</f>
        <v/>
      </c>
      <c r="N58" s="16">
        <f>IF(A58="","",IF(M58="","",IF(M58=0,"",L58/M58)))</f>
        <v/>
      </c>
      <c r="O58" s="11" t="n"/>
      <c r="P58" s="11" t="n"/>
      <c r="Q58" s="11" t="n"/>
      <c r="R58" s="11" t="n"/>
      <c r="S58" s="11" t="n"/>
      <c r="T58" s="17" t="n"/>
      <c r="U58" s="17" t="n"/>
    </row>
    <row r="59">
      <c r="A59" s="10" t="n"/>
      <c r="B59" s="11" t="n"/>
      <c r="C59" s="11" t="n"/>
      <c r="D59" s="11" t="n"/>
      <c r="E59" s="12" t="n"/>
      <c r="F59" s="12" t="n"/>
      <c r="G59" s="12" t="n"/>
      <c r="H59" s="11" t="n"/>
      <c r="I59" s="13" t="n"/>
      <c r="J59" s="14">
        <f>IF(A59="","",IF(C59="Long",F59-E59,E59-F59))</f>
        <v/>
      </c>
      <c r="K59" s="15">
        <f>IF(A59="","",J59*H59*D59)</f>
        <v/>
      </c>
      <c r="L59" s="15">
        <f>IF(A59="","",K59-I59)</f>
        <v/>
      </c>
      <c r="M59" s="15">
        <f>IF(A59="","",IF(G59="","",ABS(E59-G59)*H59*D59))</f>
        <v/>
      </c>
      <c r="N59" s="16">
        <f>IF(A59="","",IF(M59="","",IF(M59=0,"",L59/M59)))</f>
        <v/>
      </c>
      <c r="O59" s="11" t="n"/>
      <c r="P59" s="11" t="n"/>
      <c r="Q59" s="11" t="n"/>
      <c r="R59" s="11" t="n"/>
      <c r="S59" s="11" t="n"/>
      <c r="T59" s="17" t="n"/>
      <c r="U59" s="17" t="n"/>
    </row>
    <row r="60">
      <c r="A60" s="10" t="n"/>
      <c r="B60" s="11" t="n"/>
      <c r="C60" s="11" t="n"/>
      <c r="D60" s="11" t="n"/>
      <c r="E60" s="12" t="n"/>
      <c r="F60" s="12" t="n"/>
      <c r="G60" s="12" t="n"/>
      <c r="H60" s="11" t="n"/>
      <c r="I60" s="13" t="n"/>
      <c r="J60" s="14">
        <f>IF(A60="","",IF(C60="Long",F60-E60,E60-F60))</f>
        <v/>
      </c>
      <c r="K60" s="15">
        <f>IF(A60="","",J60*H60*D60)</f>
        <v/>
      </c>
      <c r="L60" s="15">
        <f>IF(A60="","",K60-I60)</f>
        <v/>
      </c>
      <c r="M60" s="15">
        <f>IF(A60="","",IF(G60="","",ABS(E60-G60)*H60*D60))</f>
        <v/>
      </c>
      <c r="N60" s="16">
        <f>IF(A60="","",IF(M60="","",IF(M60=0,"",L60/M60)))</f>
        <v/>
      </c>
      <c r="O60" s="11" t="n"/>
      <c r="P60" s="11" t="n"/>
      <c r="Q60" s="11" t="n"/>
      <c r="R60" s="11" t="n"/>
      <c r="S60" s="11" t="n"/>
      <c r="T60" s="17" t="n"/>
      <c r="U60" s="17" t="n"/>
    </row>
    <row r="61">
      <c r="A61" s="10" t="n"/>
      <c r="B61" s="11" t="n"/>
      <c r="C61" s="11" t="n"/>
      <c r="D61" s="11" t="n"/>
      <c r="E61" s="12" t="n"/>
      <c r="F61" s="12" t="n"/>
      <c r="G61" s="12" t="n"/>
      <c r="H61" s="11" t="n"/>
      <c r="I61" s="13" t="n"/>
      <c r="J61" s="14">
        <f>IF(A61="","",IF(C61="Long",F61-E61,E61-F61))</f>
        <v/>
      </c>
      <c r="K61" s="15">
        <f>IF(A61="","",J61*H61*D61)</f>
        <v/>
      </c>
      <c r="L61" s="15">
        <f>IF(A61="","",K61-I61)</f>
        <v/>
      </c>
      <c r="M61" s="15">
        <f>IF(A61="","",IF(G61="","",ABS(E61-G61)*H61*D61))</f>
        <v/>
      </c>
      <c r="N61" s="16">
        <f>IF(A61="","",IF(M61="","",IF(M61=0,"",L61/M61)))</f>
        <v/>
      </c>
      <c r="O61" s="11" t="n"/>
      <c r="P61" s="11" t="n"/>
      <c r="Q61" s="11" t="n"/>
      <c r="R61" s="11" t="n"/>
      <c r="S61" s="11" t="n"/>
      <c r="T61" s="17" t="n"/>
      <c r="U61" s="17" t="n"/>
    </row>
    <row r="62">
      <c r="A62" s="10" t="n"/>
      <c r="B62" s="11" t="n"/>
      <c r="C62" s="11" t="n"/>
      <c r="D62" s="11" t="n"/>
      <c r="E62" s="12" t="n"/>
      <c r="F62" s="12" t="n"/>
      <c r="G62" s="12" t="n"/>
      <c r="H62" s="11" t="n"/>
      <c r="I62" s="13" t="n"/>
      <c r="J62" s="14">
        <f>IF(A62="","",IF(C62="Long",F62-E62,E62-F62))</f>
        <v/>
      </c>
      <c r="K62" s="15">
        <f>IF(A62="","",J62*H62*D62)</f>
        <v/>
      </c>
      <c r="L62" s="15">
        <f>IF(A62="","",K62-I62)</f>
        <v/>
      </c>
      <c r="M62" s="15">
        <f>IF(A62="","",IF(G62="","",ABS(E62-G62)*H62*D62))</f>
        <v/>
      </c>
      <c r="N62" s="16">
        <f>IF(A62="","",IF(M62="","",IF(M62=0,"",L62/M62)))</f>
        <v/>
      </c>
      <c r="O62" s="11" t="n"/>
      <c r="P62" s="11" t="n"/>
      <c r="Q62" s="11" t="n"/>
      <c r="R62" s="11" t="n"/>
      <c r="S62" s="11" t="n"/>
      <c r="T62" s="17" t="n"/>
      <c r="U62" s="17" t="n"/>
    </row>
    <row r="63">
      <c r="A63" s="10" t="n"/>
      <c r="B63" s="11" t="n"/>
      <c r="C63" s="11" t="n"/>
      <c r="D63" s="11" t="n"/>
      <c r="E63" s="12" t="n"/>
      <c r="F63" s="12" t="n"/>
      <c r="G63" s="12" t="n"/>
      <c r="H63" s="11" t="n"/>
      <c r="I63" s="13" t="n"/>
      <c r="J63" s="14">
        <f>IF(A63="","",IF(C63="Long",F63-E63,E63-F63))</f>
        <v/>
      </c>
      <c r="K63" s="15">
        <f>IF(A63="","",J63*H63*D63)</f>
        <v/>
      </c>
      <c r="L63" s="15">
        <f>IF(A63="","",K63-I63)</f>
        <v/>
      </c>
      <c r="M63" s="15">
        <f>IF(A63="","",IF(G63="","",ABS(E63-G63)*H63*D63))</f>
        <v/>
      </c>
      <c r="N63" s="16">
        <f>IF(A63="","",IF(M63="","",IF(M63=0,"",L63/M63)))</f>
        <v/>
      </c>
      <c r="O63" s="11" t="n"/>
      <c r="P63" s="11" t="n"/>
      <c r="Q63" s="11" t="n"/>
      <c r="R63" s="11" t="n"/>
      <c r="S63" s="11" t="n"/>
      <c r="T63" s="17" t="n"/>
      <c r="U63" s="17" t="n"/>
    </row>
    <row r="64">
      <c r="A64" s="10" t="n"/>
      <c r="B64" s="11" t="n"/>
      <c r="C64" s="11" t="n"/>
      <c r="D64" s="11" t="n"/>
      <c r="E64" s="12" t="n"/>
      <c r="F64" s="12" t="n"/>
      <c r="G64" s="12" t="n"/>
      <c r="H64" s="11" t="n"/>
      <c r="I64" s="13" t="n"/>
      <c r="J64" s="14">
        <f>IF(A64="","",IF(C64="Long",F64-E64,E64-F64))</f>
        <v/>
      </c>
      <c r="K64" s="15">
        <f>IF(A64="","",J64*H64*D64)</f>
        <v/>
      </c>
      <c r="L64" s="15">
        <f>IF(A64="","",K64-I64)</f>
        <v/>
      </c>
      <c r="M64" s="15">
        <f>IF(A64="","",IF(G64="","",ABS(E64-G64)*H64*D64))</f>
        <v/>
      </c>
      <c r="N64" s="16">
        <f>IF(A64="","",IF(M64="","",IF(M64=0,"",L64/M64)))</f>
        <v/>
      </c>
      <c r="O64" s="11" t="n"/>
      <c r="P64" s="11" t="n"/>
      <c r="Q64" s="11" t="n"/>
      <c r="R64" s="11" t="n"/>
      <c r="S64" s="11" t="n"/>
      <c r="T64" s="17" t="n"/>
      <c r="U64" s="17" t="n"/>
    </row>
    <row r="65">
      <c r="A65" s="10" t="n"/>
      <c r="B65" s="11" t="n"/>
      <c r="C65" s="11" t="n"/>
      <c r="D65" s="11" t="n"/>
      <c r="E65" s="12" t="n"/>
      <c r="F65" s="12" t="n"/>
      <c r="G65" s="12" t="n"/>
      <c r="H65" s="11" t="n"/>
      <c r="I65" s="13" t="n"/>
      <c r="J65" s="14">
        <f>IF(A65="","",IF(C65="Long",F65-E65,E65-F65))</f>
        <v/>
      </c>
      <c r="K65" s="15">
        <f>IF(A65="","",J65*H65*D65)</f>
        <v/>
      </c>
      <c r="L65" s="15">
        <f>IF(A65="","",K65-I65)</f>
        <v/>
      </c>
      <c r="M65" s="15">
        <f>IF(A65="","",IF(G65="","",ABS(E65-G65)*H65*D65))</f>
        <v/>
      </c>
      <c r="N65" s="16">
        <f>IF(A65="","",IF(M65="","",IF(M65=0,"",L65/M65)))</f>
        <v/>
      </c>
      <c r="O65" s="11" t="n"/>
      <c r="P65" s="11" t="n"/>
      <c r="Q65" s="11" t="n"/>
      <c r="R65" s="11" t="n"/>
      <c r="S65" s="11" t="n"/>
      <c r="T65" s="17" t="n"/>
      <c r="U65" s="17" t="n"/>
    </row>
    <row r="66">
      <c r="A66" s="10" t="n"/>
      <c r="B66" s="11" t="n"/>
      <c r="C66" s="11" t="n"/>
      <c r="D66" s="11" t="n"/>
      <c r="E66" s="12" t="n"/>
      <c r="F66" s="12" t="n"/>
      <c r="G66" s="12" t="n"/>
      <c r="H66" s="11" t="n"/>
      <c r="I66" s="13" t="n"/>
      <c r="J66" s="14">
        <f>IF(A66="","",IF(C66="Long",F66-E66,E66-F66))</f>
        <v/>
      </c>
      <c r="K66" s="15">
        <f>IF(A66="","",J66*H66*D66)</f>
        <v/>
      </c>
      <c r="L66" s="15">
        <f>IF(A66="","",K66-I66)</f>
        <v/>
      </c>
      <c r="M66" s="15">
        <f>IF(A66="","",IF(G66="","",ABS(E66-G66)*H66*D66))</f>
        <v/>
      </c>
      <c r="N66" s="16">
        <f>IF(A66="","",IF(M66="","",IF(M66=0,"",L66/M66)))</f>
        <v/>
      </c>
      <c r="O66" s="11" t="n"/>
      <c r="P66" s="11" t="n"/>
      <c r="Q66" s="11" t="n"/>
      <c r="R66" s="11" t="n"/>
      <c r="S66" s="11" t="n"/>
      <c r="T66" s="17" t="n"/>
      <c r="U66" s="17" t="n"/>
    </row>
    <row r="67">
      <c r="A67" s="10" t="n"/>
      <c r="B67" s="11" t="n"/>
      <c r="C67" s="11" t="n"/>
      <c r="D67" s="11" t="n"/>
      <c r="E67" s="12" t="n"/>
      <c r="F67" s="12" t="n"/>
      <c r="G67" s="12" t="n"/>
      <c r="H67" s="11" t="n"/>
      <c r="I67" s="13" t="n"/>
      <c r="J67" s="14">
        <f>IF(A67="","",IF(C67="Long",F67-E67,E67-F67))</f>
        <v/>
      </c>
      <c r="K67" s="15">
        <f>IF(A67="","",J67*H67*D67)</f>
        <v/>
      </c>
      <c r="L67" s="15">
        <f>IF(A67="","",K67-I67)</f>
        <v/>
      </c>
      <c r="M67" s="15">
        <f>IF(A67="","",IF(G67="","",ABS(E67-G67)*H67*D67))</f>
        <v/>
      </c>
      <c r="N67" s="16">
        <f>IF(A67="","",IF(M67="","",IF(M67=0,"",L67/M67)))</f>
        <v/>
      </c>
      <c r="O67" s="11" t="n"/>
      <c r="P67" s="11" t="n"/>
      <c r="Q67" s="11" t="n"/>
      <c r="R67" s="11" t="n"/>
      <c r="S67" s="11" t="n"/>
      <c r="T67" s="17" t="n"/>
      <c r="U67" s="17" t="n"/>
    </row>
    <row r="68">
      <c r="A68" s="10" t="n"/>
      <c r="B68" s="11" t="n"/>
      <c r="C68" s="11" t="n"/>
      <c r="D68" s="11" t="n"/>
      <c r="E68" s="12" t="n"/>
      <c r="F68" s="12" t="n"/>
      <c r="G68" s="12" t="n"/>
      <c r="H68" s="11" t="n"/>
      <c r="I68" s="13" t="n"/>
      <c r="J68" s="14">
        <f>IF(A68="","",IF(C68="Long",F68-E68,E68-F68))</f>
        <v/>
      </c>
      <c r="K68" s="15">
        <f>IF(A68="","",J68*H68*D68)</f>
        <v/>
      </c>
      <c r="L68" s="15">
        <f>IF(A68="","",K68-I68)</f>
        <v/>
      </c>
      <c r="M68" s="15">
        <f>IF(A68="","",IF(G68="","",ABS(E68-G68)*H68*D68))</f>
        <v/>
      </c>
      <c r="N68" s="16">
        <f>IF(A68="","",IF(M68="","",IF(M68=0,"",L68/M68)))</f>
        <v/>
      </c>
      <c r="O68" s="11" t="n"/>
      <c r="P68" s="11" t="n"/>
      <c r="Q68" s="11" t="n"/>
      <c r="R68" s="11" t="n"/>
      <c r="S68" s="11" t="n"/>
      <c r="T68" s="17" t="n"/>
      <c r="U68" s="17" t="n"/>
    </row>
    <row r="69">
      <c r="A69" s="10" t="n"/>
      <c r="B69" s="11" t="n"/>
      <c r="C69" s="11" t="n"/>
      <c r="D69" s="11" t="n"/>
      <c r="E69" s="12" t="n"/>
      <c r="F69" s="12" t="n"/>
      <c r="G69" s="12" t="n"/>
      <c r="H69" s="11" t="n"/>
      <c r="I69" s="13" t="n"/>
      <c r="J69" s="14">
        <f>IF(A69="","",IF(C69="Long",F69-E69,E69-F69))</f>
        <v/>
      </c>
      <c r="K69" s="15">
        <f>IF(A69="","",J69*H69*D69)</f>
        <v/>
      </c>
      <c r="L69" s="15">
        <f>IF(A69="","",K69-I69)</f>
        <v/>
      </c>
      <c r="M69" s="15">
        <f>IF(A69="","",IF(G69="","",ABS(E69-G69)*H69*D69))</f>
        <v/>
      </c>
      <c r="N69" s="16">
        <f>IF(A69="","",IF(M69="","",IF(M69=0,"",L69/M69)))</f>
        <v/>
      </c>
      <c r="O69" s="11" t="n"/>
      <c r="P69" s="11" t="n"/>
      <c r="Q69" s="11" t="n"/>
      <c r="R69" s="11" t="n"/>
      <c r="S69" s="11" t="n"/>
      <c r="T69" s="17" t="n"/>
      <c r="U69" s="17" t="n"/>
    </row>
    <row r="70">
      <c r="A70" s="10" t="n"/>
      <c r="B70" s="11" t="n"/>
      <c r="C70" s="11" t="n"/>
      <c r="D70" s="11" t="n"/>
      <c r="E70" s="12" t="n"/>
      <c r="F70" s="12" t="n"/>
      <c r="G70" s="12" t="n"/>
      <c r="H70" s="11" t="n"/>
      <c r="I70" s="13" t="n"/>
      <c r="J70" s="14">
        <f>IF(A70="","",IF(C70="Long",F70-E70,E70-F70))</f>
        <v/>
      </c>
      <c r="K70" s="15">
        <f>IF(A70="","",J70*H70*D70)</f>
        <v/>
      </c>
      <c r="L70" s="15">
        <f>IF(A70="","",K70-I70)</f>
        <v/>
      </c>
      <c r="M70" s="15">
        <f>IF(A70="","",IF(G70="","",ABS(E70-G70)*H70*D70))</f>
        <v/>
      </c>
      <c r="N70" s="16">
        <f>IF(A70="","",IF(M70="","",IF(M70=0,"",L70/M70)))</f>
        <v/>
      </c>
      <c r="O70" s="11" t="n"/>
      <c r="P70" s="11" t="n"/>
      <c r="Q70" s="11" t="n"/>
      <c r="R70" s="11" t="n"/>
      <c r="S70" s="11" t="n"/>
      <c r="T70" s="17" t="n"/>
      <c r="U70" s="17" t="n"/>
    </row>
    <row r="71">
      <c r="A71" s="10" t="n"/>
      <c r="B71" s="11" t="n"/>
      <c r="C71" s="11" t="n"/>
      <c r="D71" s="11" t="n"/>
      <c r="E71" s="12" t="n"/>
      <c r="F71" s="12" t="n"/>
      <c r="G71" s="12" t="n"/>
      <c r="H71" s="11" t="n"/>
      <c r="I71" s="13" t="n"/>
      <c r="J71" s="14">
        <f>IF(A71="","",IF(C71="Long",F71-E71,E71-F71))</f>
        <v/>
      </c>
      <c r="K71" s="15">
        <f>IF(A71="","",J71*H71*D71)</f>
        <v/>
      </c>
      <c r="L71" s="15">
        <f>IF(A71="","",K71-I71)</f>
        <v/>
      </c>
      <c r="M71" s="15">
        <f>IF(A71="","",IF(G71="","",ABS(E71-G71)*H71*D71))</f>
        <v/>
      </c>
      <c r="N71" s="16">
        <f>IF(A71="","",IF(M71="","",IF(M71=0,"",L71/M71)))</f>
        <v/>
      </c>
      <c r="O71" s="11" t="n"/>
      <c r="P71" s="11" t="n"/>
      <c r="Q71" s="11" t="n"/>
      <c r="R71" s="11" t="n"/>
      <c r="S71" s="11" t="n"/>
      <c r="T71" s="17" t="n"/>
      <c r="U71" s="17" t="n"/>
    </row>
    <row r="72">
      <c r="A72" s="10" t="n"/>
      <c r="B72" s="11" t="n"/>
      <c r="C72" s="11" t="n"/>
      <c r="D72" s="11" t="n"/>
      <c r="E72" s="12" t="n"/>
      <c r="F72" s="12" t="n"/>
      <c r="G72" s="12" t="n"/>
      <c r="H72" s="11" t="n"/>
      <c r="I72" s="13" t="n"/>
      <c r="J72" s="14">
        <f>IF(A72="","",IF(C72="Long",F72-E72,E72-F72))</f>
        <v/>
      </c>
      <c r="K72" s="15">
        <f>IF(A72="","",J72*H72*D72)</f>
        <v/>
      </c>
      <c r="L72" s="15">
        <f>IF(A72="","",K72-I72)</f>
        <v/>
      </c>
      <c r="M72" s="15">
        <f>IF(A72="","",IF(G72="","",ABS(E72-G72)*H72*D72))</f>
        <v/>
      </c>
      <c r="N72" s="16">
        <f>IF(A72="","",IF(M72="","",IF(M72=0,"",L72/M72)))</f>
        <v/>
      </c>
      <c r="O72" s="11" t="n"/>
      <c r="P72" s="11" t="n"/>
      <c r="Q72" s="11" t="n"/>
      <c r="R72" s="11" t="n"/>
      <c r="S72" s="11" t="n"/>
      <c r="T72" s="17" t="n"/>
      <c r="U72" s="17" t="n"/>
    </row>
    <row r="73">
      <c r="A73" s="10" t="n"/>
      <c r="B73" s="11" t="n"/>
      <c r="C73" s="11" t="n"/>
      <c r="D73" s="11" t="n"/>
      <c r="E73" s="12" t="n"/>
      <c r="F73" s="12" t="n"/>
      <c r="G73" s="12" t="n"/>
      <c r="H73" s="11" t="n"/>
      <c r="I73" s="13" t="n"/>
      <c r="J73" s="14">
        <f>IF(A73="","",IF(C73="Long",F73-E73,E73-F73))</f>
        <v/>
      </c>
      <c r="K73" s="15">
        <f>IF(A73="","",J73*H73*D73)</f>
        <v/>
      </c>
      <c r="L73" s="15">
        <f>IF(A73="","",K73-I73)</f>
        <v/>
      </c>
      <c r="M73" s="15">
        <f>IF(A73="","",IF(G73="","",ABS(E73-G73)*H73*D73))</f>
        <v/>
      </c>
      <c r="N73" s="16">
        <f>IF(A73="","",IF(M73="","",IF(M73=0,"",L73/M73)))</f>
        <v/>
      </c>
      <c r="O73" s="11" t="n"/>
      <c r="P73" s="11" t="n"/>
      <c r="Q73" s="11" t="n"/>
      <c r="R73" s="11" t="n"/>
      <c r="S73" s="11" t="n"/>
      <c r="T73" s="17" t="n"/>
      <c r="U73" s="17" t="n"/>
    </row>
    <row r="74">
      <c r="A74" s="10" t="n"/>
      <c r="B74" s="11" t="n"/>
      <c r="C74" s="11" t="n"/>
      <c r="D74" s="11" t="n"/>
      <c r="E74" s="12" t="n"/>
      <c r="F74" s="12" t="n"/>
      <c r="G74" s="12" t="n"/>
      <c r="H74" s="11" t="n"/>
      <c r="I74" s="13" t="n"/>
      <c r="J74" s="14">
        <f>IF(A74="","",IF(C74="Long",F74-E74,E74-F74))</f>
        <v/>
      </c>
      <c r="K74" s="15">
        <f>IF(A74="","",J74*H74*D74)</f>
        <v/>
      </c>
      <c r="L74" s="15">
        <f>IF(A74="","",K74-I74)</f>
        <v/>
      </c>
      <c r="M74" s="15">
        <f>IF(A74="","",IF(G74="","",ABS(E74-G74)*H74*D74))</f>
        <v/>
      </c>
      <c r="N74" s="16">
        <f>IF(A74="","",IF(M74="","",IF(M74=0,"",L74/M74)))</f>
        <v/>
      </c>
      <c r="O74" s="11" t="n"/>
      <c r="P74" s="11" t="n"/>
      <c r="Q74" s="11" t="n"/>
      <c r="R74" s="11" t="n"/>
      <c r="S74" s="11" t="n"/>
      <c r="T74" s="17" t="n"/>
      <c r="U74" s="17" t="n"/>
    </row>
    <row r="75">
      <c r="A75" s="10" t="n"/>
      <c r="B75" s="11" t="n"/>
      <c r="C75" s="11" t="n"/>
      <c r="D75" s="11" t="n"/>
      <c r="E75" s="12" t="n"/>
      <c r="F75" s="12" t="n"/>
      <c r="G75" s="12" t="n"/>
      <c r="H75" s="11" t="n"/>
      <c r="I75" s="13" t="n"/>
      <c r="J75" s="14">
        <f>IF(A75="","",IF(C75="Long",F75-E75,E75-F75))</f>
        <v/>
      </c>
      <c r="K75" s="15">
        <f>IF(A75="","",J75*H75*D75)</f>
        <v/>
      </c>
      <c r="L75" s="15">
        <f>IF(A75="","",K75-I75)</f>
        <v/>
      </c>
      <c r="M75" s="15">
        <f>IF(A75="","",IF(G75="","",ABS(E75-G75)*H75*D75))</f>
        <v/>
      </c>
      <c r="N75" s="16">
        <f>IF(A75="","",IF(M75="","",IF(M75=0,"",L75/M75)))</f>
        <v/>
      </c>
      <c r="O75" s="11" t="n"/>
      <c r="P75" s="11" t="n"/>
      <c r="Q75" s="11" t="n"/>
      <c r="R75" s="11" t="n"/>
      <c r="S75" s="11" t="n"/>
      <c r="T75" s="17" t="n"/>
      <c r="U75" s="17" t="n"/>
    </row>
    <row r="76">
      <c r="A76" s="10" t="n"/>
      <c r="B76" s="11" t="n"/>
      <c r="C76" s="11" t="n"/>
      <c r="D76" s="11" t="n"/>
      <c r="E76" s="12" t="n"/>
      <c r="F76" s="12" t="n"/>
      <c r="G76" s="12" t="n"/>
      <c r="H76" s="11" t="n"/>
      <c r="I76" s="13" t="n"/>
      <c r="J76" s="14">
        <f>IF(A76="","",IF(C76="Long",F76-E76,E76-F76))</f>
        <v/>
      </c>
      <c r="K76" s="15">
        <f>IF(A76="","",J76*H76*D76)</f>
        <v/>
      </c>
      <c r="L76" s="15">
        <f>IF(A76="","",K76-I76)</f>
        <v/>
      </c>
      <c r="M76" s="15">
        <f>IF(A76="","",IF(G76="","",ABS(E76-G76)*H76*D76))</f>
        <v/>
      </c>
      <c r="N76" s="16">
        <f>IF(A76="","",IF(M76="","",IF(M76=0,"",L76/M76)))</f>
        <v/>
      </c>
      <c r="O76" s="11" t="n"/>
      <c r="P76" s="11" t="n"/>
      <c r="Q76" s="11" t="n"/>
      <c r="R76" s="11" t="n"/>
      <c r="S76" s="11" t="n"/>
      <c r="T76" s="17" t="n"/>
      <c r="U76" s="17" t="n"/>
    </row>
    <row r="77">
      <c r="A77" s="10" t="n"/>
      <c r="B77" s="11" t="n"/>
      <c r="C77" s="11" t="n"/>
      <c r="D77" s="11" t="n"/>
      <c r="E77" s="12" t="n"/>
      <c r="F77" s="12" t="n"/>
      <c r="G77" s="12" t="n"/>
      <c r="H77" s="11" t="n"/>
      <c r="I77" s="13" t="n"/>
      <c r="J77" s="14">
        <f>IF(A77="","",IF(C77="Long",F77-E77,E77-F77))</f>
        <v/>
      </c>
      <c r="K77" s="15">
        <f>IF(A77="","",J77*H77*D77)</f>
        <v/>
      </c>
      <c r="L77" s="15">
        <f>IF(A77="","",K77-I77)</f>
        <v/>
      </c>
      <c r="M77" s="15">
        <f>IF(A77="","",IF(G77="","",ABS(E77-G77)*H77*D77))</f>
        <v/>
      </c>
      <c r="N77" s="16">
        <f>IF(A77="","",IF(M77="","",IF(M77=0,"",L77/M77)))</f>
        <v/>
      </c>
      <c r="O77" s="11" t="n"/>
      <c r="P77" s="11" t="n"/>
      <c r="Q77" s="11" t="n"/>
      <c r="R77" s="11" t="n"/>
      <c r="S77" s="11" t="n"/>
      <c r="T77" s="17" t="n"/>
      <c r="U77" s="17" t="n"/>
    </row>
    <row r="78">
      <c r="A78" s="10" t="n"/>
      <c r="B78" s="11" t="n"/>
      <c r="C78" s="11" t="n"/>
      <c r="D78" s="11" t="n"/>
      <c r="E78" s="12" t="n"/>
      <c r="F78" s="12" t="n"/>
      <c r="G78" s="12" t="n"/>
      <c r="H78" s="11" t="n"/>
      <c r="I78" s="13" t="n"/>
      <c r="J78" s="14">
        <f>IF(A78="","",IF(C78="Long",F78-E78,E78-F78))</f>
        <v/>
      </c>
      <c r="K78" s="15">
        <f>IF(A78="","",J78*H78*D78)</f>
        <v/>
      </c>
      <c r="L78" s="15">
        <f>IF(A78="","",K78-I78)</f>
        <v/>
      </c>
      <c r="M78" s="15">
        <f>IF(A78="","",IF(G78="","",ABS(E78-G78)*H78*D78))</f>
        <v/>
      </c>
      <c r="N78" s="16">
        <f>IF(A78="","",IF(M78="","",IF(M78=0,"",L78/M78)))</f>
        <v/>
      </c>
      <c r="O78" s="11" t="n"/>
      <c r="P78" s="11" t="n"/>
      <c r="Q78" s="11" t="n"/>
      <c r="R78" s="11" t="n"/>
      <c r="S78" s="11" t="n"/>
      <c r="T78" s="17" t="n"/>
      <c r="U78" s="17" t="n"/>
    </row>
    <row r="79">
      <c r="A79" s="10" t="n"/>
      <c r="B79" s="11" t="n"/>
      <c r="C79" s="11" t="n"/>
      <c r="D79" s="11" t="n"/>
      <c r="E79" s="12" t="n"/>
      <c r="F79" s="12" t="n"/>
      <c r="G79" s="12" t="n"/>
      <c r="H79" s="11" t="n"/>
      <c r="I79" s="13" t="n"/>
      <c r="J79" s="14">
        <f>IF(A79="","",IF(C79="Long",F79-E79,E79-F79))</f>
        <v/>
      </c>
      <c r="K79" s="15">
        <f>IF(A79="","",J79*H79*D79)</f>
        <v/>
      </c>
      <c r="L79" s="15">
        <f>IF(A79="","",K79-I79)</f>
        <v/>
      </c>
      <c r="M79" s="15">
        <f>IF(A79="","",IF(G79="","",ABS(E79-G79)*H79*D79))</f>
        <v/>
      </c>
      <c r="N79" s="16">
        <f>IF(A79="","",IF(M79="","",IF(M79=0,"",L79/M79)))</f>
        <v/>
      </c>
      <c r="O79" s="11" t="n"/>
      <c r="P79" s="11" t="n"/>
      <c r="Q79" s="11" t="n"/>
      <c r="R79" s="11" t="n"/>
      <c r="S79" s="11" t="n"/>
      <c r="T79" s="17" t="n"/>
      <c r="U79" s="17" t="n"/>
    </row>
    <row r="80">
      <c r="A80" s="10" t="n"/>
      <c r="B80" s="11" t="n"/>
      <c r="C80" s="11" t="n"/>
      <c r="D80" s="11" t="n"/>
      <c r="E80" s="12" t="n"/>
      <c r="F80" s="12" t="n"/>
      <c r="G80" s="12" t="n"/>
      <c r="H80" s="11" t="n"/>
      <c r="I80" s="13" t="n"/>
      <c r="J80" s="14">
        <f>IF(A80="","",IF(C80="Long",F80-E80,E80-F80))</f>
        <v/>
      </c>
      <c r="K80" s="15">
        <f>IF(A80="","",J80*H80*D80)</f>
        <v/>
      </c>
      <c r="L80" s="15">
        <f>IF(A80="","",K80-I80)</f>
        <v/>
      </c>
      <c r="M80" s="15">
        <f>IF(A80="","",IF(G80="","",ABS(E80-G80)*H80*D80))</f>
        <v/>
      </c>
      <c r="N80" s="16">
        <f>IF(A80="","",IF(M80="","",IF(M80=0,"",L80/M80)))</f>
        <v/>
      </c>
      <c r="O80" s="11" t="n"/>
      <c r="P80" s="11" t="n"/>
      <c r="Q80" s="11" t="n"/>
      <c r="R80" s="11" t="n"/>
      <c r="S80" s="11" t="n"/>
      <c r="T80" s="17" t="n"/>
      <c r="U80" s="17" t="n"/>
    </row>
    <row r="81">
      <c r="A81" s="10" t="n"/>
      <c r="B81" s="11" t="n"/>
      <c r="C81" s="11" t="n"/>
      <c r="D81" s="11" t="n"/>
      <c r="E81" s="12" t="n"/>
      <c r="F81" s="12" t="n"/>
      <c r="G81" s="12" t="n"/>
      <c r="H81" s="11" t="n"/>
      <c r="I81" s="13" t="n"/>
      <c r="J81" s="14">
        <f>IF(A81="","",IF(C81="Long",F81-E81,E81-F81))</f>
        <v/>
      </c>
      <c r="K81" s="15">
        <f>IF(A81="","",J81*H81*D81)</f>
        <v/>
      </c>
      <c r="L81" s="15">
        <f>IF(A81="","",K81-I81)</f>
        <v/>
      </c>
      <c r="M81" s="15">
        <f>IF(A81="","",IF(G81="","",ABS(E81-G81)*H81*D81))</f>
        <v/>
      </c>
      <c r="N81" s="16">
        <f>IF(A81="","",IF(M81="","",IF(M81=0,"",L81/M81)))</f>
        <v/>
      </c>
      <c r="O81" s="11" t="n"/>
      <c r="P81" s="11" t="n"/>
      <c r="Q81" s="11" t="n"/>
      <c r="R81" s="11" t="n"/>
      <c r="S81" s="11" t="n"/>
      <c r="T81" s="17" t="n"/>
      <c r="U81" s="17" t="n"/>
    </row>
    <row r="82">
      <c r="A82" s="10" t="n"/>
      <c r="B82" s="11" t="n"/>
      <c r="C82" s="11" t="n"/>
      <c r="D82" s="11" t="n"/>
      <c r="E82" s="12" t="n"/>
      <c r="F82" s="12" t="n"/>
      <c r="G82" s="12" t="n"/>
      <c r="H82" s="11" t="n"/>
      <c r="I82" s="13" t="n"/>
      <c r="J82" s="14">
        <f>IF(A82="","",IF(C82="Long",F82-E82,E82-F82))</f>
        <v/>
      </c>
      <c r="K82" s="15">
        <f>IF(A82="","",J82*H82*D82)</f>
        <v/>
      </c>
      <c r="L82" s="15">
        <f>IF(A82="","",K82-I82)</f>
        <v/>
      </c>
      <c r="M82" s="15">
        <f>IF(A82="","",IF(G82="","",ABS(E82-G82)*H82*D82))</f>
        <v/>
      </c>
      <c r="N82" s="16">
        <f>IF(A82="","",IF(M82="","",IF(M82=0,"",L82/M82)))</f>
        <v/>
      </c>
      <c r="O82" s="11" t="n"/>
      <c r="P82" s="11" t="n"/>
      <c r="Q82" s="11" t="n"/>
      <c r="R82" s="11" t="n"/>
      <c r="S82" s="11" t="n"/>
      <c r="T82" s="17" t="n"/>
      <c r="U82" s="17" t="n"/>
    </row>
    <row r="83">
      <c r="A83" s="10" t="n"/>
      <c r="B83" s="11" t="n"/>
      <c r="C83" s="11" t="n"/>
      <c r="D83" s="11" t="n"/>
      <c r="E83" s="12" t="n"/>
      <c r="F83" s="12" t="n"/>
      <c r="G83" s="12" t="n"/>
      <c r="H83" s="11" t="n"/>
      <c r="I83" s="13" t="n"/>
      <c r="J83" s="14">
        <f>IF(A83="","",IF(C83="Long",F83-E83,E83-F83))</f>
        <v/>
      </c>
      <c r="K83" s="15">
        <f>IF(A83="","",J83*H83*D83)</f>
        <v/>
      </c>
      <c r="L83" s="15">
        <f>IF(A83="","",K83-I83)</f>
        <v/>
      </c>
      <c r="M83" s="15">
        <f>IF(A83="","",IF(G83="","",ABS(E83-G83)*H83*D83))</f>
        <v/>
      </c>
      <c r="N83" s="16">
        <f>IF(A83="","",IF(M83="","",IF(M83=0,"",L83/M83)))</f>
        <v/>
      </c>
      <c r="O83" s="11" t="n"/>
      <c r="P83" s="11" t="n"/>
      <c r="Q83" s="11" t="n"/>
      <c r="R83" s="11" t="n"/>
      <c r="S83" s="11" t="n"/>
      <c r="T83" s="17" t="n"/>
      <c r="U83" s="17" t="n"/>
    </row>
    <row r="84">
      <c r="A84" s="10" t="n"/>
      <c r="B84" s="11" t="n"/>
      <c r="C84" s="11" t="n"/>
      <c r="D84" s="11" t="n"/>
      <c r="E84" s="12" t="n"/>
      <c r="F84" s="12" t="n"/>
      <c r="G84" s="12" t="n"/>
      <c r="H84" s="11" t="n"/>
      <c r="I84" s="13" t="n"/>
      <c r="J84" s="14">
        <f>IF(A84="","",IF(C84="Long",F84-E84,E84-F84))</f>
        <v/>
      </c>
      <c r="K84" s="15">
        <f>IF(A84="","",J84*H84*D84)</f>
        <v/>
      </c>
      <c r="L84" s="15">
        <f>IF(A84="","",K84-I84)</f>
        <v/>
      </c>
      <c r="M84" s="15">
        <f>IF(A84="","",IF(G84="","",ABS(E84-G84)*H84*D84))</f>
        <v/>
      </c>
      <c r="N84" s="16">
        <f>IF(A84="","",IF(M84="","",IF(M84=0,"",L84/M84)))</f>
        <v/>
      </c>
      <c r="O84" s="11" t="n"/>
      <c r="P84" s="11" t="n"/>
      <c r="Q84" s="11" t="n"/>
      <c r="R84" s="11" t="n"/>
      <c r="S84" s="11" t="n"/>
      <c r="T84" s="17" t="n"/>
      <c r="U84" s="17" t="n"/>
    </row>
    <row r="85">
      <c r="A85" s="10" t="n"/>
      <c r="B85" s="11" t="n"/>
      <c r="C85" s="11" t="n"/>
      <c r="D85" s="11" t="n"/>
      <c r="E85" s="12" t="n"/>
      <c r="F85" s="12" t="n"/>
      <c r="G85" s="12" t="n"/>
      <c r="H85" s="11" t="n"/>
      <c r="I85" s="13" t="n"/>
      <c r="J85" s="14">
        <f>IF(A85="","",IF(C85="Long",F85-E85,E85-F85))</f>
        <v/>
      </c>
      <c r="K85" s="15">
        <f>IF(A85="","",J85*H85*D85)</f>
        <v/>
      </c>
      <c r="L85" s="15">
        <f>IF(A85="","",K85-I85)</f>
        <v/>
      </c>
      <c r="M85" s="15">
        <f>IF(A85="","",IF(G85="","",ABS(E85-G85)*H85*D85))</f>
        <v/>
      </c>
      <c r="N85" s="16">
        <f>IF(A85="","",IF(M85="","",IF(M85=0,"",L85/M85)))</f>
        <v/>
      </c>
      <c r="O85" s="11" t="n"/>
      <c r="P85" s="11" t="n"/>
      <c r="Q85" s="11" t="n"/>
      <c r="R85" s="11" t="n"/>
      <c r="S85" s="11" t="n"/>
      <c r="T85" s="17" t="n"/>
      <c r="U85" s="17" t="n"/>
    </row>
    <row r="86">
      <c r="A86" s="10" t="n"/>
      <c r="B86" s="11" t="n"/>
      <c r="C86" s="11" t="n"/>
      <c r="D86" s="11" t="n"/>
      <c r="E86" s="12" t="n"/>
      <c r="F86" s="12" t="n"/>
      <c r="G86" s="12" t="n"/>
      <c r="H86" s="11" t="n"/>
      <c r="I86" s="13" t="n"/>
      <c r="J86" s="14">
        <f>IF(A86="","",IF(C86="Long",F86-E86,E86-F86))</f>
        <v/>
      </c>
      <c r="K86" s="15">
        <f>IF(A86="","",J86*H86*D86)</f>
        <v/>
      </c>
      <c r="L86" s="15">
        <f>IF(A86="","",K86-I86)</f>
        <v/>
      </c>
      <c r="M86" s="15">
        <f>IF(A86="","",IF(G86="","",ABS(E86-G86)*H86*D86))</f>
        <v/>
      </c>
      <c r="N86" s="16">
        <f>IF(A86="","",IF(M86="","",IF(M86=0,"",L86/M86)))</f>
        <v/>
      </c>
      <c r="O86" s="11" t="n"/>
      <c r="P86" s="11" t="n"/>
      <c r="Q86" s="11" t="n"/>
      <c r="R86" s="11" t="n"/>
      <c r="S86" s="11" t="n"/>
      <c r="T86" s="17" t="n"/>
      <c r="U86" s="17" t="n"/>
    </row>
    <row r="87">
      <c r="A87" s="10" t="n"/>
      <c r="B87" s="11" t="n"/>
      <c r="C87" s="11" t="n"/>
      <c r="D87" s="11" t="n"/>
      <c r="E87" s="12" t="n"/>
      <c r="F87" s="12" t="n"/>
      <c r="G87" s="12" t="n"/>
      <c r="H87" s="11" t="n"/>
      <c r="I87" s="13" t="n"/>
      <c r="J87" s="14">
        <f>IF(A87="","",IF(C87="Long",F87-E87,E87-F87))</f>
        <v/>
      </c>
      <c r="K87" s="15">
        <f>IF(A87="","",J87*H87*D87)</f>
        <v/>
      </c>
      <c r="L87" s="15">
        <f>IF(A87="","",K87-I87)</f>
        <v/>
      </c>
      <c r="M87" s="15">
        <f>IF(A87="","",IF(G87="","",ABS(E87-G87)*H87*D87))</f>
        <v/>
      </c>
      <c r="N87" s="16">
        <f>IF(A87="","",IF(M87="","",IF(M87=0,"",L87/M87)))</f>
        <v/>
      </c>
      <c r="O87" s="11" t="n"/>
      <c r="P87" s="11" t="n"/>
      <c r="Q87" s="11" t="n"/>
      <c r="R87" s="11" t="n"/>
      <c r="S87" s="11" t="n"/>
      <c r="T87" s="17" t="n"/>
      <c r="U87" s="17" t="n"/>
    </row>
    <row r="88">
      <c r="A88" s="10" t="n"/>
      <c r="B88" s="11" t="n"/>
      <c r="C88" s="11" t="n"/>
      <c r="D88" s="11" t="n"/>
      <c r="E88" s="12" t="n"/>
      <c r="F88" s="12" t="n"/>
      <c r="G88" s="12" t="n"/>
      <c r="H88" s="11" t="n"/>
      <c r="I88" s="13" t="n"/>
      <c r="J88" s="14">
        <f>IF(A88="","",IF(C88="Long",F88-E88,E88-F88))</f>
        <v/>
      </c>
      <c r="K88" s="15">
        <f>IF(A88="","",J88*H88*D88)</f>
        <v/>
      </c>
      <c r="L88" s="15">
        <f>IF(A88="","",K88-I88)</f>
        <v/>
      </c>
      <c r="M88" s="15">
        <f>IF(A88="","",IF(G88="","",ABS(E88-G88)*H88*D88))</f>
        <v/>
      </c>
      <c r="N88" s="16">
        <f>IF(A88="","",IF(M88="","",IF(M88=0,"",L88/M88)))</f>
        <v/>
      </c>
      <c r="O88" s="11" t="n"/>
      <c r="P88" s="11" t="n"/>
      <c r="Q88" s="11" t="n"/>
      <c r="R88" s="11" t="n"/>
      <c r="S88" s="11" t="n"/>
      <c r="T88" s="17" t="n"/>
      <c r="U88" s="17" t="n"/>
    </row>
    <row r="89">
      <c r="A89" s="10" t="n"/>
      <c r="B89" s="11" t="n"/>
      <c r="C89" s="11" t="n"/>
      <c r="D89" s="11" t="n"/>
      <c r="E89" s="12" t="n"/>
      <c r="F89" s="12" t="n"/>
      <c r="G89" s="12" t="n"/>
      <c r="H89" s="11" t="n"/>
      <c r="I89" s="13" t="n"/>
      <c r="J89" s="14">
        <f>IF(A89="","",IF(C89="Long",F89-E89,E89-F89))</f>
        <v/>
      </c>
      <c r="K89" s="15">
        <f>IF(A89="","",J89*H89*D89)</f>
        <v/>
      </c>
      <c r="L89" s="15">
        <f>IF(A89="","",K89-I89)</f>
        <v/>
      </c>
      <c r="M89" s="15">
        <f>IF(A89="","",IF(G89="","",ABS(E89-G89)*H89*D89))</f>
        <v/>
      </c>
      <c r="N89" s="16">
        <f>IF(A89="","",IF(M89="","",IF(M89=0,"",L89/M89)))</f>
        <v/>
      </c>
      <c r="O89" s="11" t="n"/>
      <c r="P89" s="11" t="n"/>
      <c r="Q89" s="11" t="n"/>
      <c r="R89" s="11" t="n"/>
      <c r="S89" s="11" t="n"/>
      <c r="T89" s="17" t="n"/>
      <c r="U89" s="17" t="n"/>
    </row>
    <row r="90">
      <c r="A90" s="10" t="n"/>
      <c r="B90" s="11" t="n"/>
      <c r="C90" s="11" t="n"/>
      <c r="D90" s="11" t="n"/>
      <c r="E90" s="12" t="n"/>
      <c r="F90" s="12" t="n"/>
      <c r="G90" s="12" t="n"/>
      <c r="H90" s="11" t="n"/>
      <c r="I90" s="13" t="n"/>
      <c r="J90" s="14">
        <f>IF(A90="","",IF(C90="Long",F90-E90,E90-F90))</f>
        <v/>
      </c>
      <c r="K90" s="15">
        <f>IF(A90="","",J90*H90*D90)</f>
        <v/>
      </c>
      <c r="L90" s="15">
        <f>IF(A90="","",K90-I90)</f>
        <v/>
      </c>
      <c r="M90" s="15">
        <f>IF(A90="","",IF(G90="","",ABS(E90-G90)*H90*D90))</f>
        <v/>
      </c>
      <c r="N90" s="16">
        <f>IF(A90="","",IF(M90="","",IF(M90=0,"",L90/M90)))</f>
        <v/>
      </c>
      <c r="O90" s="11" t="n"/>
      <c r="P90" s="11" t="n"/>
      <c r="Q90" s="11" t="n"/>
      <c r="R90" s="11" t="n"/>
      <c r="S90" s="11" t="n"/>
      <c r="T90" s="17" t="n"/>
      <c r="U90" s="17" t="n"/>
    </row>
    <row r="91">
      <c r="A91" s="10" t="n"/>
      <c r="B91" s="11" t="n"/>
      <c r="C91" s="11" t="n"/>
      <c r="D91" s="11" t="n"/>
      <c r="E91" s="12" t="n"/>
      <c r="F91" s="12" t="n"/>
      <c r="G91" s="12" t="n"/>
      <c r="H91" s="11" t="n"/>
      <c r="I91" s="13" t="n"/>
      <c r="J91" s="14">
        <f>IF(A91="","",IF(C91="Long",F91-E91,E91-F91))</f>
        <v/>
      </c>
      <c r="K91" s="15">
        <f>IF(A91="","",J91*H91*D91)</f>
        <v/>
      </c>
      <c r="L91" s="15">
        <f>IF(A91="","",K91-I91)</f>
        <v/>
      </c>
      <c r="M91" s="15">
        <f>IF(A91="","",IF(G91="","",ABS(E91-G91)*H91*D91))</f>
        <v/>
      </c>
      <c r="N91" s="16">
        <f>IF(A91="","",IF(M91="","",IF(M91=0,"",L91/M91)))</f>
        <v/>
      </c>
      <c r="O91" s="11" t="n"/>
      <c r="P91" s="11" t="n"/>
      <c r="Q91" s="11" t="n"/>
      <c r="R91" s="11" t="n"/>
      <c r="S91" s="11" t="n"/>
      <c r="T91" s="17" t="n"/>
      <c r="U91" s="17" t="n"/>
    </row>
    <row r="92">
      <c r="A92" s="10" t="n"/>
      <c r="B92" s="11" t="n"/>
      <c r="C92" s="11" t="n"/>
      <c r="D92" s="11" t="n"/>
      <c r="E92" s="12" t="n"/>
      <c r="F92" s="12" t="n"/>
      <c r="G92" s="12" t="n"/>
      <c r="H92" s="11" t="n"/>
      <c r="I92" s="13" t="n"/>
      <c r="J92" s="14">
        <f>IF(A92="","",IF(C92="Long",F92-E92,E92-F92))</f>
        <v/>
      </c>
      <c r="K92" s="15">
        <f>IF(A92="","",J92*H92*D92)</f>
        <v/>
      </c>
      <c r="L92" s="15">
        <f>IF(A92="","",K92-I92)</f>
        <v/>
      </c>
      <c r="M92" s="15">
        <f>IF(A92="","",IF(G92="","",ABS(E92-G92)*H92*D92))</f>
        <v/>
      </c>
      <c r="N92" s="16">
        <f>IF(A92="","",IF(M92="","",IF(M92=0,"",L92/M92)))</f>
        <v/>
      </c>
      <c r="O92" s="11" t="n"/>
      <c r="P92" s="11" t="n"/>
      <c r="Q92" s="11" t="n"/>
      <c r="R92" s="11" t="n"/>
      <c r="S92" s="11" t="n"/>
      <c r="T92" s="17" t="n"/>
      <c r="U92" s="17" t="n"/>
    </row>
    <row r="93">
      <c r="A93" s="10" t="n"/>
      <c r="B93" s="11" t="n"/>
      <c r="C93" s="11" t="n"/>
      <c r="D93" s="11" t="n"/>
      <c r="E93" s="12" t="n"/>
      <c r="F93" s="12" t="n"/>
      <c r="G93" s="12" t="n"/>
      <c r="H93" s="11" t="n"/>
      <c r="I93" s="13" t="n"/>
      <c r="J93" s="14">
        <f>IF(A93="","",IF(C93="Long",F93-E93,E93-F93))</f>
        <v/>
      </c>
      <c r="K93" s="15">
        <f>IF(A93="","",J93*H93*D93)</f>
        <v/>
      </c>
      <c r="L93" s="15">
        <f>IF(A93="","",K93-I93)</f>
        <v/>
      </c>
      <c r="M93" s="15">
        <f>IF(A93="","",IF(G93="","",ABS(E93-G93)*H93*D93))</f>
        <v/>
      </c>
      <c r="N93" s="16">
        <f>IF(A93="","",IF(M93="","",IF(M93=0,"",L93/M93)))</f>
        <v/>
      </c>
      <c r="O93" s="11" t="n"/>
      <c r="P93" s="11" t="n"/>
      <c r="Q93" s="11" t="n"/>
      <c r="R93" s="11" t="n"/>
      <c r="S93" s="11" t="n"/>
      <c r="T93" s="17" t="n"/>
      <c r="U93" s="17" t="n"/>
    </row>
    <row r="94">
      <c r="A94" s="10" t="n"/>
      <c r="B94" s="11" t="n"/>
      <c r="C94" s="11" t="n"/>
      <c r="D94" s="11" t="n"/>
      <c r="E94" s="12" t="n"/>
      <c r="F94" s="12" t="n"/>
      <c r="G94" s="12" t="n"/>
      <c r="H94" s="11" t="n"/>
      <c r="I94" s="13" t="n"/>
      <c r="J94" s="14">
        <f>IF(A94="","",IF(C94="Long",F94-E94,E94-F94))</f>
        <v/>
      </c>
      <c r="K94" s="15">
        <f>IF(A94="","",J94*H94*D94)</f>
        <v/>
      </c>
      <c r="L94" s="15">
        <f>IF(A94="","",K94-I94)</f>
        <v/>
      </c>
      <c r="M94" s="15">
        <f>IF(A94="","",IF(G94="","",ABS(E94-G94)*H94*D94))</f>
        <v/>
      </c>
      <c r="N94" s="16">
        <f>IF(A94="","",IF(M94="","",IF(M94=0,"",L94/M94)))</f>
        <v/>
      </c>
      <c r="O94" s="11" t="n"/>
      <c r="P94" s="11" t="n"/>
      <c r="Q94" s="11" t="n"/>
      <c r="R94" s="11" t="n"/>
      <c r="S94" s="11" t="n"/>
      <c r="T94" s="17" t="n"/>
      <c r="U94" s="17" t="n"/>
    </row>
    <row r="95">
      <c r="A95" s="10" t="n"/>
      <c r="B95" s="11" t="n"/>
      <c r="C95" s="11" t="n"/>
      <c r="D95" s="11" t="n"/>
      <c r="E95" s="12" t="n"/>
      <c r="F95" s="12" t="n"/>
      <c r="G95" s="12" t="n"/>
      <c r="H95" s="11" t="n"/>
      <c r="I95" s="13" t="n"/>
      <c r="J95" s="14">
        <f>IF(A95="","",IF(C95="Long",F95-E95,E95-F95))</f>
        <v/>
      </c>
      <c r="K95" s="15">
        <f>IF(A95="","",J95*H95*D95)</f>
        <v/>
      </c>
      <c r="L95" s="15">
        <f>IF(A95="","",K95-I95)</f>
        <v/>
      </c>
      <c r="M95" s="15">
        <f>IF(A95="","",IF(G95="","",ABS(E95-G95)*H95*D95))</f>
        <v/>
      </c>
      <c r="N95" s="16">
        <f>IF(A95="","",IF(M95="","",IF(M95=0,"",L95/M95)))</f>
        <v/>
      </c>
      <c r="O95" s="11" t="n"/>
      <c r="P95" s="11" t="n"/>
      <c r="Q95" s="11" t="n"/>
      <c r="R95" s="11" t="n"/>
      <c r="S95" s="11" t="n"/>
      <c r="T95" s="17" t="n"/>
      <c r="U95" s="17" t="n"/>
    </row>
    <row r="96">
      <c r="A96" s="10" t="n"/>
      <c r="B96" s="11" t="n"/>
      <c r="C96" s="11" t="n"/>
      <c r="D96" s="11" t="n"/>
      <c r="E96" s="12" t="n"/>
      <c r="F96" s="12" t="n"/>
      <c r="G96" s="12" t="n"/>
      <c r="H96" s="11" t="n"/>
      <c r="I96" s="13" t="n"/>
      <c r="J96" s="14">
        <f>IF(A96="","",IF(C96="Long",F96-E96,E96-F96))</f>
        <v/>
      </c>
      <c r="K96" s="15">
        <f>IF(A96="","",J96*H96*D96)</f>
        <v/>
      </c>
      <c r="L96" s="15">
        <f>IF(A96="","",K96-I96)</f>
        <v/>
      </c>
      <c r="M96" s="15">
        <f>IF(A96="","",IF(G96="","",ABS(E96-G96)*H96*D96))</f>
        <v/>
      </c>
      <c r="N96" s="16">
        <f>IF(A96="","",IF(M96="","",IF(M96=0,"",L96/M96)))</f>
        <v/>
      </c>
      <c r="O96" s="11" t="n"/>
      <c r="P96" s="11" t="n"/>
      <c r="Q96" s="11" t="n"/>
      <c r="R96" s="11" t="n"/>
      <c r="S96" s="11" t="n"/>
      <c r="T96" s="17" t="n"/>
      <c r="U96" s="17" t="n"/>
    </row>
    <row r="97">
      <c r="A97" s="10" t="n"/>
      <c r="B97" s="11" t="n"/>
      <c r="C97" s="11" t="n"/>
      <c r="D97" s="11" t="n"/>
      <c r="E97" s="12" t="n"/>
      <c r="F97" s="12" t="n"/>
      <c r="G97" s="12" t="n"/>
      <c r="H97" s="11" t="n"/>
      <c r="I97" s="13" t="n"/>
      <c r="J97" s="14">
        <f>IF(A97="","",IF(C97="Long",F97-E97,E97-F97))</f>
        <v/>
      </c>
      <c r="K97" s="15">
        <f>IF(A97="","",J97*H97*D97)</f>
        <v/>
      </c>
      <c r="L97" s="15">
        <f>IF(A97="","",K97-I97)</f>
        <v/>
      </c>
      <c r="M97" s="15">
        <f>IF(A97="","",IF(G97="","",ABS(E97-G97)*H97*D97))</f>
        <v/>
      </c>
      <c r="N97" s="16">
        <f>IF(A97="","",IF(M97="","",IF(M97=0,"",L97/M97)))</f>
        <v/>
      </c>
      <c r="O97" s="11" t="n"/>
      <c r="P97" s="11" t="n"/>
      <c r="Q97" s="11" t="n"/>
      <c r="R97" s="11" t="n"/>
      <c r="S97" s="11" t="n"/>
      <c r="T97" s="17" t="n"/>
      <c r="U97" s="17" t="n"/>
    </row>
    <row r="98">
      <c r="A98" s="10" t="n"/>
      <c r="B98" s="11" t="n"/>
      <c r="C98" s="11" t="n"/>
      <c r="D98" s="11" t="n"/>
      <c r="E98" s="12" t="n"/>
      <c r="F98" s="12" t="n"/>
      <c r="G98" s="12" t="n"/>
      <c r="H98" s="11" t="n"/>
      <c r="I98" s="13" t="n"/>
      <c r="J98" s="14">
        <f>IF(A98="","",IF(C98="Long",F98-E98,E98-F98))</f>
        <v/>
      </c>
      <c r="K98" s="15">
        <f>IF(A98="","",J98*H98*D98)</f>
        <v/>
      </c>
      <c r="L98" s="15">
        <f>IF(A98="","",K98-I98)</f>
        <v/>
      </c>
      <c r="M98" s="15">
        <f>IF(A98="","",IF(G98="","",ABS(E98-G98)*H98*D98))</f>
        <v/>
      </c>
      <c r="N98" s="16">
        <f>IF(A98="","",IF(M98="","",IF(M98=0,"",L98/M98)))</f>
        <v/>
      </c>
      <c r="O98" s="11" t="n"/>
      <c r="P98" s="11" t="n"/>
      <c r="Q98" s="11" t="n"/>
      <c r="R98" s="11" t="n"/>
      <c r="S98" s="11" t="n"/>
      <c r="T98" s="17" t="n"/>
      <c r="U98" s="17" t="n"/>
    </row>
    <row r="99">
      <c r="A99" s="10" t="n"/>
      <c r="B99" s="11" t="n"/>
      <c r="C99" s="11" t="n"/>
      <c r="D99" s="11" t="n"/>
      <c r="E99" s="12" t="n"/>
      <c r="F99" s="12" t="n"/>
      <c r="G99" s="12" t="n"/>
      <c r="H99" s="11" t="n"/>
      <c r="I99" s="13" t="n"/>
      <c r="J99" s="14">
        <f>IF(A99="","",IF(C99="Long",F99-E99,E99-F99))</f>
        <v/>
      </c>
      <c r="K99" s="15">
        <f>IF(A99="","",J99*H99*D99)</f>
        <v/>
      </c>
      <c r="L99" s="15">
        <f>IF(A99="","",K99-I99)</f>
        <v/>
      </c>
      <c r="M99" s="15">
        <f>IF(A99="","",IF(G99="","",ABS(E99-G99)*H99*D99))</f>
        <v/>
      </c>
      <c r="N99" s="16">
        <f>IF(A99="","",IF(M99="","",IF(M99=0,"",L99/M99)))</f>
        <v/>
      </c>
      <c r="O99" s="11" t="n"/>
      <c r="P99" s="11" t="n"/>
      <c r="Q99" s="11" t="n"/>
      <c r="R99" s="11" t="n"/>
      <c r="S99" s="11" t="n"/>
      <c r="T99" s="17" t="n"/>
      <c r="U99" s="17" t="n"/>
    </row>
    <row r="100">
      <c r="A100" s="10" t="n"/>
      <c r="B100" s="11" t="n"/>
      <c r="C100" s="11" t="n"/>
      <c r="D100" s="11" t="n"/>
      <c r="E100" s="12" t="n"/>
      <c r="F100" s="12" t="n"/>
      <c r="G100" s="12" t="n"/>
      <c r="H100" s="11" t="n"/>
      <c r="I100" s="13" t="n"/>
      <c r="J100" s="14">
        <f>IF(A100="","",IF(C100="Long",F100-E100,E100-F100))</f>
        <v/>
      </c>
      <c r="K100" s="15">
        <f>IF(A100="","",J100*H100*D100)</f>
        <v/>
      </c>
      <c r="L100" s="15">
        <f>IF(A100="","",K100-I100)</f>
        <v/>
      </c>
      <c r="M100" s="15">
        <f>IF(A100="","",IF(G100="","",ABS(E100-G100)*H100*D100))</f>
        <v/>
      </c>
      <c r="N100" s="16">
        <f>IF(A100="","",IF(M100="","",IF(M100=0,"",L100/M100)))</f>
        <v/>
      </c>
      <c r="O100" s="11" t="n"/>
      <c r="P100" s="11" t="n"/>
      <c r="Q100" s="11" t="n"/>
      <c r="R100" s="11" t="n"/>
      <c r="S100" s="11" t="n"/>
      <c r="T100" s="17" t="n"/>
      <c r="U100" s="17" t="n"/>
    </row>
    <row r="101">
      <c r="A101" s="10" t="n"/>
      <c r="B101" s="11" t="n"/>
      <c r="C101" s="11" t="n"/>
      <c r="D101" s="11" t="n"/>
      <c r="E101" s="12" t="n"/>
      <c r="F101" s="12" t="n"/>
      <c r="G101" s="12" t="n"/>
      <c r="H101" s="11" t="n"/>
      <c r="I101" s="13" t="n"/>
      <c r="J101" s="14">
        <f>IF(A101="","",IF(C101="Long",F101-E101,E101-F101))</f>
        <v/>
      </c>
      <c r="K101" s="15">
        <f>IF(A101="","",J101*H101*D101)</f>
        <v/>
      </c>
      <c r="L101" s="15">
        <f>IF(A101="","",K101-I101)</f>
        <v/>
      </c>
      <c r="M101" s="15">
        <f>IF(A101="","",IF(G101="","",ABS(E101-G101)*H101*D101))</f>
        <v/>
      </c>
      <c r="N101" s="16">
        <f>IF(A101="","",IF(M101="","",IF(M101=0,"",L101/M101)))</f>
        <v/>
      </c>
      <c r="O101" s="11" t="n"/>
      <c r="P101" s="11" t="n"/>
      <c r="Q101" s="11" t="n"/>
      <c r="R101" s="11" t="n"/>
      <c r="S101" s="11" t="n"/>
      <c r="T101" s="17" t="n"/>
      <c r="U101" s="17" t="n"/>
    </row>
    <row r="102">
      <c r="A102" s="10" t="n"/>
      <c r="B102" s="11" t="n"/>
      <c r="C102" s="11" t="n"/>
      <c r="D102" s="11" t="n"/>
      <c r="E102" s="12" t="n"/>
      <c r="F102" s="12" t="n"/>
      <c r="G102" s="12" t="n"/>
      <c r="H102" s="11" t="n"/>
      <c r="I102" s="13" t="n"/>
      <c r="J102" s="14">
        <f>IF(A102="","",IF(C102="Long",F102-E102,E102-F102))</f>
        <v/>
      </c>
      <c r="K102" s="15">
        <f>IF(A102="","",J102*H102*D102)</f>
        <v/>
      </c>
      <c r="L102" s="15">
        <f>IF(A102="","",K102-I102)</f>
        <v/>
      </c>
      <c r="M102" s="15">
        <f>IF(A102="","",IF(G102="","",ABS(E102-G102)*H102*D102))</f>
        <v/>
      </c>
      <c r="N102" s="16">
        <f>IF(A102="","",IF(M102="","",IF(M102=0,"",L102/M102)))</f>
        <v/>
      </c>
      <c r="O102" s="11" t="n"/>
      <c r="P102" s="11" t="n"/>
      <c r="Q102" s="11" t="n"/>
      <c r="R102" s="11" t="n"/>
      <c r="S102" s="11" t="n"/>
      <c r="T102" s="17" t="n"/>
      <c r="U102" s="17" t="n"/>
    </row>
    <row r="103">
      <c r="A103" s="10" t="n"/>
      <c r="B103" s="11" t="n"/>
      <c r="C103" s="11" t="n"/>
      <c r="D103" s="11" t="n"/>
      <c r="E103" s="12" t="n"/>
      <c r="F103" s="12" t="n"/>
      <c r="G103" s="12" t="n"/>
      <c r="H103" s="11" t="n"/>
      <c r="I103" s="13" t="n"/>
      <c r="J103" s="14">
        <f>IF(A103="","",IF(C103="Long",F103-E103,E103-F103))</f>
        <v/>
      </c>
      <c r="K103" s="15">
        <f>IF(A103="","",J103*H103*D103)</f>
        <v/>
      </c>
      <c r="L103" s="15">
        <f>IF(A103="","",K103-I103)</f>
        <v/>
      </c>
      <c r="M103" s="15">
        <f>IF(A103="","",IF(G103="","",ABS(E103-G103)*H103*D103))</f>
        <v/>
      </c>
      <c r="N103" s="16">
        <f>IF(A103="","",IF(M103="","",IF(M103=0,"",L103/M103)))</f>
        <v/>
      </c>
      <c r="O103" s="11" t="n"/>
      <c r="P103" s="11" t="n"/>
      <c r="Q103" s="11" t="n"/>
      <c r="R103" s="11" t="n"/>
      <c r="S103" s="11" t="n"/>
      <c r="T103" s="17" t="n"/>
      <c r="U103" s="17" t="n"/>
    </row>
    <row r="104">
      <c r="A104" s="10" t="n"/>
      <c r="B104" s="11" t="n"/>
      <c r="C104" s="11" t="n"/>
      <c r="D104" s="11" t="n"/>
      <c r="E104" s="12" t="n"/>
      <c r="F104" s="12" t="n"/>
      <c r="G104" s="12" t="n"/>
      <c r="H104" s="11" t="n"/>
      <c r="I104" s="13" t="n"/>
      <c r="J104" s="14">
        <f>IF(A104="","",IF(C104="Long",F104-E104,E104-F104))</f>
        <v/>
      </c>
      <c r="K104" s="15">
        <f>IF(A104="","",J104*H104*D104)</f>
        <v/>
      </c>
      <c r="L104" s="15">
        <f>IF(A104="","",K104-I104)</f>
        <v/>
      </c>
      <c r="M104" s="15">
        <f>IF(A104="","",IF(G104="","",ABS(E104-G104)*H104*D104))</f>
        <v/>
      </c>
      <c r="N104" s="16">
        <f>IF(A104="","",IF(M104="","",IF(M104=0,"",L104/M104)))</f>
        <v/>
      </c>
      <c r="O104" s="11" t="n"/>
      <c r="P104" s="11" t="n"/>
      <c r="Q104" s="11" t="n"/>
      <c r="R104" s="11" t="n"/>
      <c r="S104" s="11" t="n"/>
      <c r="T104" s="17" t="n"/>
      <c r="U104" s="17" t="n"/>
    </row>
    <row r="105">
      <c r="A105" s="10" t="n"/>
      <c r="B105" s="11" t="n"/>
      <c r="C105" s="11" t="n"/>
      <c r="D105" s="11" t="n"/>
      <c r="E105" s="12" t="n"/>
      <c r="F105" s="12" t="n"/>
      <c r="G105" s="12" t="n"/>
      <c r="H105" s="11" t="n"/>
      <c r="I105" s="13" t="n"/>
      <c r="J105" s="14">
        <f>IF(A105="","",IF(C105="Long",F105-E105,E105-F105))</f>
        <v/>
      </c>
      <c r="K105" s="15">
        <f>IF(A105="","",J105*H105*D105)</f>
        <v/>
      </c>
      <c r="L105" s="15">
        <f>IF(A105="","",K105-I105)</f>
        <v/>
      </c>
      <c r="M105" s="15">
        <f>IF(A105="","",IF(G105="","",ABS(E105-G105)*H105*D105))</f>
        <v/>
      </c>
      <c r="N105" s="16">
        <f>IF(A105="","",IF(M105="","",IF(M105=0,"",L105/M105)))</f>
        <v/>
      </c>
      <c r="O105" s="11" t="n"/>
      <c r="P105" s="11" t="n"/>
      <c r="Q105" s="11" t="n"/>
      <c r="R105" s="11" t="n"/>
      <c r="S105" s="11" t="n"/>
      <c r="T105" s="17" t="n"/>
      <c r="U105" s="17" t="n"/>
    </row>
    <row r="106">
      <c r="A106" s="10" t="n"/>
      <c r="B106" s="11" t="n"/>
      <c r="C106" s="11" t="n"/>
      <c r="D106" s="11" t="n"/>
      <c r="E106" s="12" t="n"/>
      <c r="F106" s="12" t="n"/>
      <c r="G106" s="12" t="n"/>
      <c r="H106" s="11" t="n"/>
      <c r="I106" s="13" t="n"/>
      <c r="J106" s="14">
        <f>IF(A106="","",IF(C106="Long",F106-E106,E106-F106))</f>
        <v/>
      </c>
      <c r="K106" s="15">
        <f>IF(A106="","",J106*H106*D106)</f>
        <v/>
      </c>
      <c r="L106" s="15">
        <f>IF(A106="","",K106-I106)</f>
        <v/>
      </c>
      <c r="M106" s="15">
        <f>IF(A106="","",IF(G106="","",ABS(E106-G106)*H106*D106))</f>
        <v/>
      </c>
      <c r="N106" s="16">
        <f>IF(A106="","",IF(M106="","",IF(M106=0,"",L106/M106)))</f>
        <v/>
      </c>
      <c r="O106" s="11" t="n"/>
      <c r="P106" s="11" t="n"/>
      <c r="Q106" s="11" t="n"/>
      <c r="R106" s="11" t="n"/>
      <c r="S106" s="11" t="n"/>
      <c r="T106" s="17" t="n"/>
      <c r="U106" s="17" t="n"/>
    </row>
    <row r="107">
      <c r="A107" s="10" t="n"/>
      <c r="B107" s="11" t="n"/>
      <c r="C107" s="11" t="n"/>
      <c r="D107" s="11" t="n"/>
      <c r="E107" s="12" t="n"/>
      <c r="F107" s="12" t="n"/>
      <c r="G107" s="12" t="n"/>
      <c r="H107" s="11" t="n"/>
      <c r="I107" s="13" t="n"/>
      <c r="J107" s="14">
        <f>IF(A107="","",IF(C107="Long",F107-E107,E107-F107))</f>
        <v/>
      </c>
      <c r="K107" s="15">
        <f>IF(A107="","",J107*H107*D107)</f>
        <v/>
      </c>
      <c r="L107" s="15">
        <f>IF(A107="","",K107-I107)</f>
        <v/>
      </c>
      <c r="M107" s="15">
        <f>IF(A107="","",IF(G107="","",ABS(E107-G107)*H107*D107))</f>
        <v/>
      </c>
      <c r="N107" s="16">
        <f>IF(A107="","",IF(M107="","",IF(M107=0,"",L107/M107)))</f>
        <v/>
      </c>
      <c r="O107" s="11" t="n"/>
      <c r="P107" s="11" t="n"/>
      <c r="Q107" s="11" t="n"/>
      <c r="R107" s="11" t="n"/>
      <c r="S107" s="11" t="n"/>
      <c r="T107" s="17" t="n"/>
      <c r="U107" s="17" t="n"/>
    </row>
    <row r="108">
      <c r="A108" s="10" t="n"/>
      <c r="B108" s="11" t="n"/>
      <c r="C108" s="11" t="n"/>
      <c r="D108" s="11" t="n"/>
      <c r="E108" s="12" t="n"/>
      <c r="F108" s="12" t="n"/>
      <c r="G108" s="12" t="n"/>
      <c r="H108" s="11" t="n"/>
      <c r="I108" s="13" t="n"/>
      <c r="J108" s="14">
        <f>IF(A108="","",IF(C108="Long",F108-E108,E108-F108))</f>
        <v/>
      </c>
      <c r="K108" s="15">
        <f>IF(A108="","",J108*H108*D108)</f>
        <v/>
      </c>
      <c r="L108" s="15">
        <f>IF(A108="","",K108-I108)</f>
        <v/>
      </c>
      <c r="M108" s="15">
        <f>IF(A108="","",IF(G108="","",ABS(E108-G108)*H108*D108))</f>
        <v/>
      </c>
      <c r="N108" s="16">
        <f>IF(A108="","",IF(M108="","",IF(M108=0,"",L108/M108)))</f>
        <v/>
      </c>
      <c r="O108" s="11" t="n"/>
      <c r="P108" s="11" t="n"/>
      <c r="Q108" s="11" t="n"/>
      <c r="R108" s="11" t="n"/>
      <c r="S108" s="11" t="n"/>
      <c r="T108" s="17" t="n"/>
      <c r="U108" s="17" t="n"/>
    </row>
    <row r="109">
      <c r="A109" s="10" t="n"/>
      <c r="B109" s="11" t="n"/>
      <c r="C109" s="11" t="n"/>
      <c r="D109" s="11" t="n"/>
      <c r="E109" s="12" t="n"/>
      <c r="F109" s="12" t="n"/>
      <c r="G109" s="12" t="n"/>
      <c r="H109" s="11" t="n"/>
      <c r="I109" s="13" t="n"/>
      <c r="J109" s="14">
        <f>IF(A109="","",IF(C109="Long",F109-E109,E109-F109))</f>
        <v/>
      </c>
      <c r="K109" s="15">
        <f>IF(A109="","",J109*H109*D109)</f>
        <v/>
      </c>
      <c r="L109" s="15">
        <f>IF(A109="","",K109-I109)</f>
        <v/>
      </c>
      <c r="M109" s="15">
        <f>IF(A109="","",IF(G109="","",ABS(E109-G109)*H109*D109))</f>
        <v/>
      </c>
      <c r="N109" s="16">
        <f>IF(A109="","",IF(M109="","",IF(M109=0,"",L109/M109)))</f>
        <v/>
      </c>
      <c r="O109" s="11" t="n"/>
      <c r="P109" s="11" t="n"/>
      <c r="Q109" s="11" t="n"/>
      <c r="R109" s="11" t="n"/>
      <c r="S109" s="11" t="n"/>
      <c r="T109" s="17" t="n"/>
      <c r="U109" s="17" t="n"/>
    </row>
    <row r="110">
      <c r="A110" s="10" t="n"/>
      <c r="B110" s="11" t="n"/>
      <c r="C110" s="11" t="n"/>
      <c r="D110" s="11" t="n"/>
      <c r="E110" s="12" t="n"/>
      <c r="F110" s="12" t="n"/>
      <c r="G110" s="12" t="n"/>
      <c r="H110" s="11" t="n"/>
      <c r="I110" s="13" t="n"/>
      <c r="J110" s="14">
        <f>IF(A110="","",IF(C110="Long",F110-E110,E110-F110))</f>
        <v/>
      </c>
      <c r="K110" s="15">
        <f>IF(A110="","",J110*H110*D110)</f>
        <v/>
      </c>
      <c r="L110" s="15">
        <f>IF(A110="","",K110-I110)</f>
        <v/>
      </c>
      <c r="M110" s="15">
        <f>IF(A110="","",IF(G110="","",ABS(E110-G110)*H110*D110))</f>
        <v/>
      </c>
      <c r="N110" s="16">
        <f>IF(A110="","",IF(M110="","",IF(M110=0,"",L110/M110)))</f>
        <v/>
      </c>
      <c r="O110" s="11" t="n"/>
      <c r="P110" s="11" t="n"/>
      <c r="Q110" s="11" t="n"/>
      <c r="R110" s="11" t="n"/>
      <c r="S110" s="11" t="n"/>
      <c r="T110" s="17" t="n"/>
      <c r="U110" s="17" t="n"/>
    </row>
    <row r="111">
      <c r="A111" s="10" t="n"/>
      <c r="B111" s="11" t="n"/>
      <c r="C111" s="11" t="n"/>
      <c r="D111" s="11" t="n"/>
      <c r="E111" s="12" t="n"/>
      <c r="F111" s="12" t="n"/>
      <c r="G111" s="12" t="n"/>
      <c r="H111" s="11" t="n"/>
      <c r="I111" s="13" t="n"/>
      <c r="J111" s="14">
        <f>IF(A111="","",IF(C111="Long",F111-E111,E111-F111))</f>
        <v/>
      </c>
      <c r="K111" s="15">
        <f>IF(A111="","",J111*H111*D111)</f>
        <v/>
      </c>
      <c r="L111" s="15">
        <f>IF(A111="","",K111-I111)</f>
        <v/>
      </c>
      <c r="M111" s="15">
        <f>IF(A111="","",IF(G111="","",ABS(E111-G111)*H111*D111))</f>
        <v/>
      </c>
      <c r="N111" s="16">
        <f>IF(A111="","",IF(M111="","",IF(M111=0,"",L111/M111)))</f>
        <v/>
      </c>
      <c r="O111" s="11" t="n"/>
      <c r="P111" s="11" t="n"/>
      <c r="Q111" s="11" t="n"/>
      <c r="R111" s="11" t="n"/>
      <c r="S111" s="11" t="n"/>
      <c r="T111" s="17" t="n"/>
      <c r="U111" s="17" t="n"/>
    </row>
    <row r="112">
      <c r="A112" s="10" t="n"/>
      <c r="B112" s="11" t="n"/>
      <c r="C112" s="11" t="n"/>
      <c r="D112" s="11" t="n"/>
      <c r="E112" s="12" t="n"/>
      <c r="F112" s="12" t="n"/>
      <c r="G112" s="12" t="n"/>
      <c r="H112" s="11" t="n"/>
      <c r="I112" s="13" t="n"/>
      <c r="J112" s="14">
        <f>IF(A112="","",IF(C112="Long",F112-E112,E112-F112))</f>
        <v/>
      </c>
      <c r="K112" s="15">
        <f>IF(A112="","",J112*H112*D112)</f>
        <v/>
      </c>
      <c r="L112" s="15">
        <f>IF(A112="","",K112-I112)</f>
        <v/>
      </c>
      <c r="M112" s="15">
        <f>IF(A112="","",IF(G112="","",ABS(E112-G112)*H112*D112))</f>
        <v/>
      </c>
      <c r="N112" s="16">
        <f>IF(A112="","",IF(M112="","",IF(M112=0,"",L112/M112)))</f>
        <v/>
      </c>
      <c r="O112" s="11" t="n"/>
      <c r="P112" s="11" t="n"/>
      <c r="Q112" s="11" t="n"/>
      <c r="R112" s="11" t="n"/>
      <c r="S112" s="11" t="n"/>
      <c r="T112" s="17" t="n"/>
      <c r="U112" s="17" t="n"/>
    </row>
    <row r="113">
      <c r="A113" s="10" t="n"/>
      <c r="B113" s="11" t="n"/>
      <c r="C113" s="11" t="n"/>
      <c r="D113" s="11" t="n"/>
      <c r="E113" s="12" t="n"/>
      <c r="F113" s="12" t="n"/>
      <c r="G113" s="12" t="n"/>
      <c r="H113" s="11" t="n"/>
      <c r="I113" s="13" t="n"/>
      <c r="J113" s="14">
        <f>IF(A113="","",IF(C113="Long",F113-E113,E113-F113))</f>
        <v/>
      </c>
      <c r="K113" s="15">
        <f>IF(A113="","",J113*H113*D113)</f>
        <v/>
      </c>
      <c r="L113" s="15">
        <f>IF(A113="","",K113-I113)</f>
        <v/>
      </c>
      <c r="M113" s="15">
        <f>IF(A113="","",IF(G113="","",ABS(E113-G113)*H113*D113))</f>
        <v/>
      </c>
      <c r="N113" s="16">
        <f>IF(A113="","",IF(M113="","",IF(M113=0,"",L113/M113)))</f>
        <v/>
      </c>
      <c r="O113" s="11" t="n"/>
      <c r="P113" s="11" t="n"/>
      <c r="Q113" s="11" t="n"/>
      <c r="R113" s="11" t="n"/>
      <c r="S113" s="11" t="n"/>
      <c r="T113" s="17" t="n"/>
      <c r="U113" s="17" t="n"/>
    </row>
    <row r="114">
      <c r="A114" s="10" t="n"/>
      <c r="B114" s="11" t="n"/>
      <c r="C114" s="11" t="n"/>
      <c r="D114" s="11" t="n"/>
      <c r="E114" s="12" t="n"/>
      <c r="F114" s="12" t="n"/>
      <c r="G114" s="12" t="n"/>
      <c r="H114" s="11" t="n"/>
      <c r="I114" s="13" t="n"/>
      <c r="J114" s="14">
        <f>IF(A114="","",IF(C114="Long",F114-E114,E114-F114))</f>
        <v/>
      </c>
      <c r="K114" s="15">
        <f>IF(A114="","",J114*H114*D114)</f>
        <v/>
      </c>
      <c r="L114" s="15">
        <f>IF(A114="","",K114-I114)</f>
        <v/>
      </c>
      <c r="M114" s="15">
        <f>IF(A114="","",IF(G114="","",ABS(E114-G114)*H114*D114))</f>
        <v/>
      </c>
      <c r="N114" s="16">
        <f>IF(A114="","",IF(M114="","",IF(M114=0,"",L114/M114)))</f>
        <v/>
      </c>
      <c r="O114" s="11" t="n"/>
      <c r="P114" s="11" t="n"/>
      <c r="Q114" s="11" t="n"/>
      <c r="R114" s="11" t="n"/>
      <c r="S114" s="11" t="n"/>
      <c r="T114" s="17" t="n"/>
      <c r="U114" s="17" t="n"/>
    </row>
    <row r="115">
      <c r="A115" s="10" t="n"/>
      <c r="B115" s="11" t="n"/>
      <c r="C115" s="11" t="n"/>
      <c r="D115" s="11" t="n"/>
      <c r="E115" s="12" t="n"/>
      <c r="F115" s="12" t="n"/>
      <c r="G115" s="12" t="n"/>
      <c r="H115" s="11" t="n"/>
      <c r="I115" s="13" t="n"/>
      <c r="J115" s="14">
        <f>IF(A115="","",IF(C115="Long",F115-E115,E115-F115))</f>
        <v/>
      </c>
      <c r="K115" s="15">
        <f>IF(A115="","",J115*H115*D115)</f>
        <v/>
      </c>
      <c r="L115" s="15">
        <f>IF(A115="","",K115-I115)</f>
        <v/>
      </c>
      <c r="M115" s="15">
        <f>IF(A115="","",IF(G115="","",ABS(E115-G115)*H115*D115))</f>
        <v/>
      </c>
      <c r="N115" s="16">
        <f>IF(A115="","",IF(M115="","",IF(M115=0,"",L115/M115)))</f>
        <v/>
      </c>
      <c r="O115" s="11" t="n"/>
      <c r="P115" s="11" t="n"/>
      <c r="Q115" s="11" t="n"/>
      <c r="R115" s="11" t="n"/>
      <c r="S115" s="11" t="n"/>
      <c r="T115" s="17" t="n"/>
      <c r="U115" s="17" t="n"/>
    </row>
    <row r="116">
      <c r="A116" s="10" t="n"/>
      <c r="B116" s="11" t="n"/>
      <c r="C116" s="11" t="n"/>
      <c r="D116" s="11" t="n"/>
      <c r="E116" s="12" t="n"/>
      <c r="F116" s="12" t="n"/>
      <c r="G116" s="12" t="n"/>
      <c r="H116" s="11" t="n"/>
      <c r="I116" s="13" t="n"/>
      <c r="J116" s="14">
        <f>IF(A116="","",IF(C116="Long",F116-E116,E116-F116))</f>
        <v/>
      </c>
      <c r="K116" s="15">
        <f>IF(A116="","",J116*H116*D116)</f>
        <v/>
      </c>
      <c r="L116" s="15">
        <f>IF(A116="","",K116-I116)</f>
        <v/>
      </c>
      <c r="M116" s="15">
        <f>IF(A116="","",IF(G116="","",ABS(E116-G116)*H116*D116))</f>
        <v/>
      </c>
      <c r="N116" s="16">
        <f>IF(A116="","",IF(M116="","",IF(M116=0,"",L116/M116)))</f>
        <v/>
      </c>
      <c r="O116" s="11" t="n"/>
      <c r="P116" s="11" t="n"/>
      <c r="Q116" s="11" t="n"/>
      <c r="R116" s="11" t="n"/>
      <c r="S116" s="11" t="n"/>
      <c r="T116" s="17" t="n"/>
      <c r="U116" s="17" t="n"/>
    </row>
    <row r="117">
      <c r="A117" s="10" t="n"/>
      <c r="B117" s="11" t="n"/>
      <c r="C117" s="11" t="n"/>
      <c r="D117" s="11" t="n"/>
      <c r="E117" s="12" t="n"/>
      <c r="F117" s="12" t="n"/>
      <c r="G117" s="12" t="n"/>
      <c r="H117" s="11" t="n"/>
      <c r="I117" s="13" t="n"/>
      <c r="J117" s="14">
        <f>IF(A117="","",IF(C117="Long",F117-E117,E117-F117))</f>
        <v/>
      </c>
      <c r="K117" s="15">
        <f>IF(A117="","",J117*H117*D117)</f>
        <v/>
      </c>
      <c r="L117" s="15">
        <f>IF(A117="","",K117-I117)</f>
        <v/>
      </c>
      <c r="M117" s="15">
        <f>IF(A117="","",IF(G117="","",ABS(E117-G117)*H117*D117))</f>
        <v/>
      </c>
      <c r="N117" s="16">
        <f>IF(A117="","",IF(M117="","",IF(M117=0,"",L117/M117)))</f>
        <v/>
      </c>
      <c r="O117" s="11" t="n"/>
      <c r="P117" s="11" t="n"/>
      <c r="Q117" s="11" t="n"/>
      <c r="R117" s="11" t="n"/>
      <c r="S117" s="11" t="n"/>
      <c r="T117" s="17" t="n"/>
      <c r="U117" s="17" t="n"/>
    </row>
    <row r="118">
      <c r="A118" s="10" t="n"/>
      <c r="B118" s="11" t="n"/>
      <c r="C118" s="11" t="n"/>
      <c r="D118" s="11" t="n"/>
      <c r="E118" s="12" t="n"/>
      <c r="F118" s="12" t="n"/>
      <c r="G118" s="12" t="n"/>
      <c r="H118" s="11" t="n"/>
      <c r="I118" s="13" t="n"/>
      <c r="J118" s="14">
        <f>IF(A118="","",IF(C118="Long",F118-E118,E118-F118))</f>
        <v/>
      </c>
      <c r="K118" s="15">
        <f>IF(A118="","",J118*H118*D118)</f>
        <v/>
      </c>
      <c r="L118" s="15">
        <f>IF(A118="","",K118-I118)</f>
        <v/>
      </c>
      <c r="M118" s="15">
        <f>IF(A118="","",IF(G118="","",ABS(E118-G118)*H118*D118))</f>
        <v/>
      </c>
      <c r="N118" s="16">
        <f>IF(A118="","",IF(M118="","",IF(M118=0,"",L118/M118)))</f>
        <v/>
      </c>
      <c r="O118" s="11" t="n"/>
      <c r="P118" s="11" t="n"/>
      <c r="Q118" s="11" t="n"/>
      <c r="R118" s="11" t="n"/>
      <c r="S118" s="11" t="n"/>
      <c r="T118" s="17" t="n"/>
      <c r="U118" s="17" t="n"/>
    </row>
    <row r="119">
      <c r="A119" s="10" t="n"/>
      <c r="B119" s="11" t="n"/>
      <c r="C119" s="11" t="n"/>
      <c r="D119" s="11" t="n"/>
      <c r="E119" s="12" t="n"/>
      <c r="F119" s="12" t="n"/>
      <c r="G119" s="12" t="n"/>
      <c r="H119" s="11" t="n"/>
      <c r="I119" s="13" t="n"/>
      <c r="J119" s="14">
        <f>IF(A119="","",IF(C119="Long",F119-E119,E119-F119))</f>
        <v/>
      </c>
      <c r="K119" s="15">
        <f>IF(A119="","",J119*H119*D119)</f>
        <v/>
      </c>
      <c r="L119" s="15">
        <f>IF(A119="","",K119-I119)</f>
        <v/>
      </c>
      <c r="M119" s="15">
        <f>IF(A119="","",IF(G119="","",ABS(E119-G119)*H119*D119))</f>
        <v/>
      </c>
      <c r="N119" s="16">
        <f>IF(A119="","",IF(M119="","",IF(M119=0,"",L119/M119)))</f>
        <v/>
      </c>
      <c r="O119" s="11" t="n"/>
      <c r="P119" s="11" t="n"/>
      <c r="Q119" s="11" t="n"/>
      <c r="R119" s="11" t="n"/>
      <c r="S119" s="11" t="n"/>
      <c r="T119" s="17" t="n"/>
      <c r="U119" s="17" t="n"/>
    </row>
    <row r="120">
      <c r="A120" s="10" t="n"/>
      <c r="B120" s="11" t="n"/>
      <c r="C120" s="11" t="n"/>
      <c r="D120" s="11" t="n"/>
      <c r="E120" s="12" t="n"/>
      <c r="F120" s="12" t="n"/>
      <c r="G120" s="12" t="n"/>
      <c r="H120" s="11" t="n"/>
      <c r="I120" s="13" t="n"/>
      <c r="J120" s="14">
        <f>IF(A120="","",IF(C120="Long",F120-E120,E120-F120))</f>
        <v/>
      </c>
      <c r="K120" s="15">
        <f>IF(A120="","",J120*H120*D120)</f>
        <v/>
      </c>
      <c r="L120" s="15">
        <f>IF(A120="","",K120-I120)</f>
        <v/>
      </c>
      <c r="M120" s="15">
        <f>IF(A120="","",IF(G120="","",ABS(E120-G120)*H120*D120))</f>
        <v/>
      </c>
      <c r="N120" s="16">
        <f>IF(A120="","",IF(M120="","",IF(M120=0,"",L120/M120)))</f>
        <v/>
      </c>
      <c r="O120" s="11" t="n"/>
      <c r="P120" s="11" t="n"/>
      <c r="Q120" s="11" t="n"/>
      <c r="R120" s="11" t="n"/>
      <c r="S120" s="11" t="n"/>
      <c r="T120" s="17" t="n"/>
      <c r="U120" s="17" t="n"/>
    </row>
    <row r="121">
      <c r="A121" s="10" t="n"/>
      <c r="B121" s="11" t="n"/>
      <c r="C121" s="11" t="n"/>
      <c r="D121" s="11" t="n"/>
      <c r="E121" s="12" t="n"/>
      <c r="F121" s="12" t="n"/>
      <c r="G121" s="12" t="n"/>
      <c r="H121" s="11" t="n"/>
      <c r="I121" s="13" t="n"/>
      <c r="J121" s="14">
        <f>IF(A121="","",IF(C121="Long",F121-E121,E121-F121))</f>
        <v/>
      </c>
      <c r="K121" s="15">
        <f>IF(A121="","",J121*H121*D121)</f>
        <v/>
      </c>
      <c r="L121" s="15">
        <f>IF(A121="","",K121-I121)</f>
        <v/>
      </c>
      <c r="M121" s="15">
        <f>IF(A121="","",IF(G121="","",ABS(E121-G121)*H121*D121))</f>
        <v/>
      </c>
      <c r="N121" s="16">
        <f>IF(A121="","",IF(M121="","",IF(M121=0,"",L121/M121)))</f>
        <v/>
      </c>
      <c r="O121" s="11" t="n"/>
      <c r="P121" s="11" t="n"/>
      <c r="Q121" s="11" t="n"/>
      <c r="R121" s="11" t="n"/>
      <c r="S121" s="11" t="n"/>
      <c r="T121" s="17" t="n"/>
      <c r="U121" s="17" t="n"/>
    </row>
    <row r="122">
      <c r="A122" s="10" t="n"/>
      <c r="B122" s="11" t="n"/>
      <c r="C122" s="11" t="n"/>
      <c r="D122" s="11" t="n"/>
      <c r="E122" s="12" t="n"/>
      <c r="F122" s="12" t="n"/>
      <c r="G122" s="12" t="n"/>
      <c r="H122" s="11" t="n"/>
      <c r="I122" s="13" t="n"/>
      <c r="J122" s="14">
        <f>IF(A122="","",IF(C122="Long",F122-E122,E122-F122))</f>
        <v/>
      </c>
      <c r="K122" s="15">
        <f>IF(A122="","",J122*H122*D122)</f>
        <v/>
      </c>
      <c r="L122" s="15">
        <f>IF(A122="","",K122-I122)</f>
        <v/>
      </c>
      <c r="M122" s="15">
        <f>IF(A122="","",IF(G122="","",ABS(E122-G122)*H122*D122))</f>
        <v/>
      </c>
      <c r="N122" s="16">
        <f>IF(A122="","",IF(M122="","",IF(M122=0,"",L122/M122)))</f>
        <v/>
      </c>
      <c r="O122" s="11" t="n"/>
      <c r="P122" s="11" t="n"/>
      <c r="Q122" s="11" t="n"/>
      <c r="R122" s="11" t="n"/>
      <c r="S122" s="11" t="n"/>
      <c r="T122" s="17" t="n"/>
      <c r="U122" s="17" t="n"/>
    </row>
    <row r="123">
      <c r="A123" s="10" t="n"/>
      <c r="B123" s="11" t="n"/>
      <c r="C123" s="11" t="n"/>
      <c r="D123" s="11" t="n"/>
      <c r="E123" s="12" t="n"/>
      <c r="F123" s="12" t="n"/>
      <c r="G123" s="12" t="n"/>
      <c r="H123" s="11" t="n"/>
      <c r="I123" s="13" t="n"/>
      <c r="J123" s="14">
        <f>IF(A123="","",IF(C123="Long",F123-E123,E123-F123))</f>
        <v/>
      </c>
      <c r="K123" s="15">
        <f>IF(A123="","",J123*H123*D123)</f>
        <v/>
      </c>
      <c r="L123" s="15">
        <f>IF(A123="","",K123-I123)</f>
        <v/>
      </c>
      <c r="M123" s="15">
        <f>IF(A123="","",IF(G123="","",ABS(E123-G123)*H123*D123))</f>
        <v/>
      </c>
      <c r="N123" s="16">
        <f>IF(A123="","",IF(M123="","",IF(M123=0,"",L123/M123)))</f>
        <v/>
      </c>
      <c r="O123" s="11" t="n"/>
      <c r="P123" s="11" t="n"/>
      <c r="Q123" s="11" t="n"/>
      <c r="R123" s="11" t="n"/>
      <c r="S123" s="11" t="n"/>
      <c r="T123" s="17" t="n"/>
      <c r="U123" s="17" t="n"/>
    </row>
    <row r="124">
      <c r="A124" s="10" t="n"/>
      <c r="B124" s="11" t="n"/>
      <c r="C124" s="11" t="n"/>
      <c r="D124" s="11" t="n"/>
      <c r="E124" s="12" t="n"/>
      <c r="F124" s="12" t="n"/>
      <c r="G124" s="12" t="n"/>
      <c r="H124" s="11" t="n"/>
      <c r="I124" s="13" t="n"/>
      <c r="J124" s="14">
        <f>IF(A124="","",IF(C124="Long",F124-E124,E124-F124))</f>
        <v/>
      </c>
      <c r="K124" s="15">
        <f>IF(A124="","",J124*H124*D124)</f>
        <v/>
      </c>
      <c r="L124" s="15">
        <f>IF(A124="","",K124-I124)</f>
        <v/>
      </c>
      <c r="M124" s="15">
        <f>IF(A124="","",IF(G124="","",ABS(E124-G124)*H124*D124))</f>
        <v/>
      </c>
      <c r="N124" s="16">
        <f>IF(A124="","",IF(M124="","",IF(M124=0,"",L124/M124)))</f>
        <v/>
      </c>
      <c r="O124" s="11" t="n"/>
      <c r="P124" s="11" t="n"/>
      <c r="Q124" s="11" t="n"/>
      <c r="R124" s="11" t="n"/>
      <c r="S124" s="11" t="n"/>
      <c r="T124" s="17" t="n"/>
      <c r="U124" s="17" t="n"/>
    </row>
    <row r="125">
      <c r="A125" s="10" t="n"/>
      <c r="B125" s="11" t="n"/>
      <c r="C125" s="11" t="n"/>
      <c r="D125" s="11" t="n"/>
      <c r="E125" s="12" t="n"/>
      <c r="F125" s="12" t="n"/>
      <c r="G125" s="12" t="n"/>
      <c r="H125" s="11" t="n"/>
      <c r="I125" s="13" t="n"/>
      <c r="J125" s="14">
        <f>IF(A125="","",IF(C125="Long",F125-E125,E125-F125))</f>
        <v/>
      </c>
      <c r="K125" s="15">
        <f>IF(A125="","",J125*H125*D125)</f>
        <v/>
      </c>
      <c r="L125" s="15">
        <f>IF(A125="","",K125-I125)</f>
        <v/>
      </c>
      <c r="M125" s="15">
        <f>IF(A125="","",IF(G125="","",ABS(E125-G125)*H125*D125))</f>
        <v/>
      </c>
      <c r="N125" s="16">
        <f>IF(A125="","",IF(M125="","",IF(M125=0,"",L125/M125)))</f>
        <v/>
      </c>
      <c r="O125" s="11" t="n"/>
      <c r="P125" s="11" t="n"/>
      <c r="Q125" s="11" t="n"/>
      <c r="R125" s="11" t="n"/>
      <c r="S125" s="11" t="n"/>
      <c r="T125" s="17" t="n"/>
      <c r="U125" s="17" t="n"/>
    </row>
    <row r="126">
      <c r="A126" s="10" t="n"/>
      <c r="B126" s="11" t="n"/>
      <c r="C126" s="11" t="n"/>
      <c r="D126" s="11" t="n"/>
      <c r="E126" s="12" t="n"/>
      <c r="F126" s="12" t="n"/>
      <c r="G126" s="12" t="n"/>
      <c r="H126" s="11" t="n"/>
      <c r="I126" s="13" t="n"/>
      <c r="J126" s="14">
        <f>IF(A126="","",IF(C126="Long",F126-E126,E126-F126))</f>
        <v/>
      </c>
      <c r="K126" s="15">
        <f>IF(A126="","",J126*H126*D126)</f>
        <v/>
      </c>
      <c r="L126" s="15">
        <f>IF(A126="","",K126-I126)</f>
        <v/>
      </c>
      <c r="M126" s="15">
        <f>IF(A126="","",IF(G126="","",ABS(E126-G126)*H126*D126))</f>
        <v/>
      </c>
      <c r="N126" s="16">
        <f>IF(A126="","",IF(M126="","",IF(M126=0,"",L126/M126)))</f>
        <v/>
      </c>
      <c r="O126" s="11" t="n"/>
      <c r="P126" s="11" t="n"/>
      <c r="Q126" s="11" t="n"/>
      <c r="R126" s="11" t="n"/>
      <c r="S126" s="11" t="n"/>
      <c r="T126" s="17" t="n"/>
      <c r="U126" s="17" t="n"/>
    </row>
    <row r="127">
      <c r="A127" s="10" t="n"/>
      <c r="B127" s="11" t="n"/>
      <c r="C127" s="11" t="n"/>
      <c r="D127" s="11" t="n"/>
      <c r="E127" s="12" t="n"/>
      <c r="F127" s="12" t="n"/>
      <c r="G127" s="12" t="n"/>
      <c r="H127" s="11" t="n"/>
      <c r="I127" s="13" t="n"/>
      <c r="J127" s="14">
        <f>IF(A127="","",IF(C127="Long",F127-E127,E127-F127))</f>
        <v/>
      </c>
      <c r="K127" s="15">
        <f>IF(A127="","",J127*H127*D127)</f>
        <v/>
      </c>
      <c r="L127" s="15">
        <f>IF(A127="","",K127-I127)</f>
        <v/>
      </c>
      <c r="M127" s="15">
        <f>IF(A127="","",IF(G127="","",ABS(E127-G127)*H127*D127))</f>
        <v/>
      </c>
      <c r="N127" s="16">
        <f>IF(A127="","",IF(M127="","",IF(M127=0,"",L127/M127)))</f>
        <v/>
      </c>
      <c r="O127" s="11" t="n"/>
      <c r="P127" s="11" t="n"/>
      <c r="Q127" s="11" t="n"/>
      <c r="R127" s="11" t="n"/>
      <c r="S127" s="11" t="n"/>
      <c r="T127" s="17" t="n"/>
      <c r="U127" s="17" t="n"/>
    </row>
    <row r="128">
      <c r="A128" s="10" t="n"/>
      <c r="B128" s="11" t="n"/>
      <c r="C128" s="11" t="n"/>
      <c r="D128" s="11" t="n"/>
      <c r="E128" s="12" t="n"/>
      <c r="F128" s="12" t="n"/>
      <c r="G128" s="12" t="n"/>
      <c r="H128" s="11" t="n"/>
      <c r="I128" s="13" t="n"/>
      <c r="J128" s="14">
        <f>IF(A128="","",IF(C128="Long",F128-E128,E128-F128))</f>
        <v/>
      </c>
      <c r="K128" s="15">
        <f>IF(A128="","",J128*H128*D128)</f>
        <v/>
      </c>
      <c r="L128" s="15">
        <f>IF(A128="","",K128-I128)</f>
        <v/>
      </c>
      <c r="M128" s="15">
        <f>IF(A128="","",IF(G128="","",ABS(E128-G128)*H128*D128))</f>
        <v/>
      </c>
      <c r="N128" s="16">
        <f>IF(A128="","",IF(M128="","",IF(M128=0,"",L128/M128)))</f>
        <v/>
      </c>
      <c r="O128" s="11" t="n"/>
      <c r="P128" s="11" t="n"/>
      <c r="Q128" s="11" t="n"/>
      <c r="R128" s="11" t="n"/>
      <c r="S128" s="11" t="n"/>
      <c r="T128" s="17" t="n"/>
      <c r="U128" s="17" t="n"/>
    </row>
    <row r="129">
      <c r="A129" s="10" t="n"/>
      <c r="B129" s="11" t="n"/>
      <c r="C129" s="11" t="n"/>
      <c r="D129" s="11" t="n"/>
      <c r="E129" s="12" t="n"/>
      <c r="F129" s="12" t="n"/>
      <c r="G129" s="12" t="n"/>
      <c r="H129" s="11" t="n"/>
      <c r="I129" s="13" t="n"/>
      <c r="J129" s="14">
        <f>IF(A129="","",IF(C129="Long",F129-E129,E129-F129))</f>
        <v/>
      </c>
      <c r="K129" s="15">
        <f>IF(A129="","",J129*H129*D129)</f>
        <v/>
      </c>
      <c r="L129" s="15">
        <f>IF(A129="","",K129-I129)</f>
        <v/>
      </c>
      <c r="M129" s="15">
        <f>IF(A129="","",IF(G129="","",ABS(E129-G129)*H129*D129))</f>
        <v/>
      </c>
      <c r="N129" s="16">
        <f>IF(A129="","",IF(M129="","",IF(M129=0,"",L129/M129)))</f>
        <v/>
      </c>
      <c r="O129" s="11" t="n"/>
      <c r="P129" s="11" t="n"/>
      <c r="Q129" s="11" t="n"/>
      <c r="R129" s="11" t="n"/>
      <c r="S129" s="11" t="n"/>
      <c r="T129" s="17" t="n"/>
      <c r="U129" s="17" t="n"/>
    </row>
    <row r="130">
      <c r="A130" s="10" t="n"/>
      <c r="B130" s="11" t="n"/>
      <c r="C130" s="11" t="n"/>
      <c r="D130" s="11" t="n"/>
      <c r="E130" s="12" t="n"/>
      <c r="F130" s="12" t="n"/>
      <c r="G130" s="12" t="n"/>
      <c r="H130" s="11" t="n"/>
      <c r="I130" s="13" t="n"/>
      <c r="J130" s="14">
        <f>IF(A130="","",IF(C130="Long",F130-E130,E130-F130))</f>
        <v/>
      </c>
      <c r="K130" s="15">
        <f>IF(A130="","",J130*H130*D130)</f>
        <v/>
      </c>
      <c r="L130" s="15">
        <f>IF(A130="","",K130-I130)</f>
        <v/>
      </c>
      <c r="M130" s="15">
        <f>IF(A130="","",IF(G130="","",ABS(E130-G130)*H130*D130))</f>
        <v/>
      </c>
      <c r="N130" s="16">
        <f>IF(A130="","",IF(M130="","",IF(M130=0,"",L130/M130)))</f>
        <v/>
      </c>
      <c r="O130" s="11" t="n"/>
      <c r="P130" s="11" t="n"/>
      <c r="Q130" s="11" t="n"/>
      <c r="R130" s="11" t="n"/>
      <c r="S130" s="11" t="n"/>
      <c r="T130" s="17" t="n"/>
      <c r="U130" s="17" t="n"/>
    </row>
    <row r="131">
      <c r="A131" s="10" t="n"/>
      <c r="B131" s="11" t="n"/>
      <c r="C131" s="11" t="n"/>
      <c r="D131" s="11" t="n"/>
      <c r="E131" s="12" t="n"/>
      <c r="F131" s="12" t="n"/>
      <c r="G131" s="12" t="n"/>
      <c r="H131" s="11" t="n"/>
      <c r="I131" s="13" t="n"/>
      <c r="J131" s="14">
        <f>IF(A131="","",IF(C131="Long",F131-E131,E131-F131))</f>
        <v/>
      </c>
      <c r="K131" s="15">
        <f>IF(A131="","",J131*H131*D131)</f>
        <v/>
      </c>
      <c r="L131" s="15">
        <f>IF(A131="","",K131-I131)</f>
        <v/>
      </c>
      <c r="M131" s="15">
        <f>IF(A131="","",IF(G131="","",ABS(E131-G131)*H131*D131))</f>
        <v/>
      </c>
      <c r="N131" s="16">
        <f>IF(A131="","",IF(M131="","",IF(M131=0,"",L131/M131)))</f>
        <v/>
      </c>
      <c r="O131" s="11" t="n"/>
      <c r="P131" s="11" t="n"/>
      <c r="Q131" s="11" t="n"/>
      <c r="R131" s="11" t="n"/>
      <c r="S131" s="11" t="n"/>
      <c r="T131" s="17" t="n"/>
      <c r="U131" s="17" t="n"/>
    </row>
    <row r="132">
      <c r="A132" s="10" t="n"/>
      <c r="B132" s="11" t="n"/>
      <c r="C132" s="11" t="n"/>
      <c r="D132" s="11" t="n"/>
      <c r="E132" s="12" t="n"/>
      <c r="F132" s="12" t="n"/>
      <c r="G132" s="12" t="n"/>
      <c r="H132" s="11" t="n"/>
      <c r="I132" s="13" t="n"/>
      <c r="J132" s="14">
        <f>IF(A132="","",IF(C132="Long",F132-E132,E132-F132))</f>
        <v/>
      </c>
      <c r="K132" s="15">
        <f>IF(A132="","",J132*H132*D132)</f>
        <v/>
      </c>
      <c r="L132" s="15">
        <f>IF(A132="","",K132-I132)</f>
        <v/>
      </c>
      <c r="M132" s="15">
        <f>IF(A132="","",IF(G132="","",ABS(E132-G132)*H132*D132))</f>
        <v/>
      </c>
      <c r="N132" s="16">
        <f>IF(A132="","",IF(M132="","",IF(M132=0,"",L132/M132)))</f>
        <v/>
      </c>
      <c r="O132" s="11" t="n"/>
      <c r="P132" s="11" t="n"/>
      <c r="Q132" s="11" t="n"/>
      <c r="R132" s="11" t="n"/>
      <c r="S132" s="11" t="n"/>
      <c r="T132" s="17" t="n"/>
      <c r="U132" s="17" t="n"/>
    </row>
    <row r="133">
      <c r="A133" s="10" t="n"/>
      <c r="B133" s="11" t="n"/>
      <c r="C133" s="11" t="n"/>
      <c r="D133" s="11" t="n"/>
      <c r="E133" s="12" t="n"/>
      <c r="F133" s="12" t="n"/>
      <c r="G133" s="12" t="n"/>
      <c r="H133" s="11" t="n"/>
      <c r="I133" s="13" t="n"/>
      <c r="J133" s="14">
        <f>IF(A133="","",IF(C133="Long",F133-E133,E133-F133))</f>
        <v/>
      </c>
      <c r="K133" s="15">
        <f>IF(A133="","",J133*H133*D133)</f>
        <v/>
      </c>
      <c r="L133" s="15">
        <f>IF(A133="","",K133-I133)</f>
        <v/>
      </c>
      <c r="M133" s="15">
        <f>IF(A133="","",IF(G133="","",ABS(E133-G133)*H133*D133))</f>
        <v/>
      </c>
      <c r="N133" s="16">
        <f>IF(A133="","",IF(M133="","",IF(M133=0,"",L133/M133)))</f>
        <v/>
      </c>
      <c r="O133" s="11" t="n"/>
      <c r="P133" s="11" t="n"/>
      <c r="Q133" s="11" t="n"/>
      <c r="R133" s="11" t="n"/>
      <c r="S133" s="11" t="n"/>
      <c r="T133" s="17" t="n"/>
      <c r="U133" s="17" t="n"/>
    </row>
    <row r="134">
      <c r="A134" s="10" t="n"/>
      <c r="B134" s="11" t="n"/>
      <c r="C134" s="11" t="n"/>
      <c r="D134" s="11" t="n"/>
      <c r="E134" s="12" t="n"/>
      <c r="F134" s="12" t="n"/>
      <c r="G134" s="12" t="n"/>
      <c r="H134" s="11" t="n"/>
      <c r="I134" s="13" t="n"/>
      <c r="J134" s="14">
        <f>IF(A134="","",IF(C134="Long",F134-E134,E134-F134))</f>
        <v/>
      </c>
      <c r="K134" s="15">
        <f>IF(A134="","",J134*H134*D134)</f>
        <v/>
      </c>
      <c r="L134" s="15">
        <f>IF(A134="","",K134-I134)</f>
        <v/>
      </c>
      <c r="M134" s="15">
        <f>IF(A134="","",IF(G134="","",ABS(E134-G134)*H134*D134))</f>
        <v/>
      </c>
      <c r="N134" s="16">
        <f>IF(A134="","",IF(M134="","",IF(M134=0,"",L134/M134)))</f>
        <v/>
      </c>
      <c r="O134" s="11" t="n"/>
      <c r="P134" s="11" t="n"/>
      <c r="Q134" s="11" t="n"/>
      <c r="R134" s="11" t="n"/>
      <c r="S134" s="11" t="n"/>
      <c r="T134" s="17" t="n"/>
      <c r="U134" s="17" t="n"/>
    </row>
    <row r="135">
      <c r="A135" s="10" t="n"/>
      <c r="B135" s="11" t="n"/>
      <c r="C135" s="11" t="n"/>
      <c r="D135" s="11" t="n"/>
      <c r="E135" s="12" t="n"/>
      <c r="F135" s="12" t="n"/>
      <c r="G135" s="12" t="n"/>
      <c r="H135" s="11" t="n"/>
      <c r="I135" s="13" t="n"/>
      <c r="J135" s="14">
        <f>IF(A135="","",IF(C135="Long",F135-E135,E135-F135))</f>
        <v/>
      </c>
      <c r="K135" s="15">
        <f>IF(A135="","",J135*H135*D135)</f>
        <v/>
      </c>
      <c r="L135" s="15">
        <f>IF(A135="","",K135-I135)</f>
        <v/>
      </c>
      <c r="M135" s="15">
        <f>IF(A135="","",IF(G135="","",ABS(E135-G135)*H135*D135))</f>
        <v/>
      </c>
      <c r="N135" s="16">
        <f>IF(A135="","",IF(M135="","",IF(M135=0,"",L135/M135)))</f>
        <v/>
      </c>
      <c r="O135" s="11" t="n"/>
      <c r="P135" s="11" t="n"/>
      <c r="Q135" s="11" t="n"/>
      <c r="R135" s="11" t="n"/>
      <c r="S135" s="11" t="n"/>
      <c r="T135" s="17" t="n"/>
      <c r="U135" s="17" t="n"/>
    </row>
    <row r="136">
      <c r="A136" s="10" t="n"/>
      <c r="B136" s="11" t="n"/>
      <c r="C136" s="11" t="n"/>
      <c r="D136" s="11" t="n"/>
      <c r="E136" s="12" t="n"/>
      <c r="F136" s="12" t="n"/>
      <c r="G136" s="12" t="n"/>
      <c r="H136" s="11" t="n"/>
      <c r="I136" s="13" t="n"/>
      <c r="J136" s="14">
        <f>IF(A136="","",IF(C136="Long",F136-E136,E136-F136))</f>
        <v/>
      </c>
      <c r="K136" s="15">
        <f>IF(A136="","",J136*H136*D136)</f>
        <v/>
      </c>
      <c r="L136" s="15">
        <f>IF(A136="","",K136-I136)</f>
        <v/>
      </c>
      <c r="M136" s="15">
        <f>IF(A136="","",IF(G136="","",ABS(E136-G136)*H136*D136))</f>
        <v/>
      </c>
      <c r="N136" s="16">
        <f>IF(A136="","",IF(M136="","",IF(M136=0,"",L136/M136)))</f>
        <v/>
      </c>
      <c r="O136" s="11" t="n"/>
      <c r="P136" s="11" t="n"/>
      <c r="Q136" s="11" t="n"/>
      <c r="R136" s="11" t="n"/>
      <c r="S136" s="11" t="n"/>
      <c r="T136" s="17" t="n"/>
      <c r="U136" s="17" t="n"/>
    </row>
    <row r="137">
      <c r="A137" s="10" t="n"/>
      <c r="B137" s="11" t="n"/>
      <c r="C137" s="11" t="n"/>
      <c r="D137" s="11" t="n"/>
      <c r="E137" s="12" t="n"/>
      <c r="F137" s="12" t="n"/>
      <c r="G137" s="12" t="n"/>
      <c r="H137" s="11" t="n"/>
      <c r="I137" s="13" t="n"/>
      <c r="J137" s="14">
        <f>IF(A137="","",IF(C137="Long",F137-E137,E137-F137))</f>
        <v/>
      </c>
      <c r="K137" s="15">
        <f>IF(A137="","",J137*H137*D137)</f>
        <v/>
      </c>
      <c r="L137" s="15">
        <f>IF(A137="","",K137-I137)</f>
        <v/>
      </c>
      <c r="M137" s="15">
        <f>IF(A137="","",IF(G137="","",ABS(E137-G137)*H137*D137))</f>
        <v/>
      </c>
      <c r="N137" s="16">
        <f>IF(A137="","",IF(M137="","",IF(M137=0,"",L137/M137)))</f>
        <v/>
      </c>
      <c r="O137" s="11" t="n"/>
      <c r="P137" s="11" t="n"/>
      <c r="Q137" s="11" t="n"/>
      <c r="R137" s="11" t="n"/>
      <c r="S137" s="11" t="n"/>
      <c r="T137" s="17" t="n"/>
      <c r="U137" s="17" t="n"/>
    </row>
    <row r="138">
      <c r="A138" s="10" t="n"/>
      <c r="B138" s="11" t="n"/>
      <c r="C138" s="11" t="n"/>
      <c r="D138" s="11" t="n"/>
      <c r="E138" s="12" t="n"/>
      <c r="F138" s="12" t="n"/>
      <c r="G138" s="12" t="n"/>
      <c r="H138" s="11" t="n"/>
      <c r="I138" s="13" t="n"/>
      <c r="J138" s="14">
        <f>IF(A138="","",IF(C138="Long",F138-E138,E138-F138))</f>
        <v/>
      </c>
      <c r="K138" s="15">
        <f>IF(A138="","",J138*H138*D138)</f>
        <v/>
      </c>
      <c r="L138" s="15">
        <f>IF(A138="","",K138-I138)</f>
        <v/>
      </c>
      <c r="M138" s="15">
        <f>IF(A138="","",IF(G138="","",ABS(E138-G138)*H138*D138))</f>
        <v/>
      </c>
      <c r="N138" s="16">
        <f>IF(A138="","",IF(M138="","",IF(M138=0,"",L138/M138)))</f>
        <v/>
      </c>
      <c r="O138" s="11" t="n"/>
      <c r="P138" s="11" t="n"/>
      <c r="Q138" s="11" t="n"/>
      <c r="R138" s="11" t="n"/>
      <c r="S138" s="11" t="n"/>
      <c r="T138" s="17" t="n"/>
      <c r="U138" s="17" t="n"/>
    </row>
    <row r="139">
      <c r="A139" s="10" t="n"/>
      <c r="B139" s="11" t="n"/>
      <c r="C139" s="11" t="n"/>
      <c r="D139" s="11" t="n"/>
      <c r="E139" s="12" t="n"/>
      <c r="F139" s="12" t="n"/>
      <c r="G139" s="12" t="n"/>
      <c r="H139" s="11" t="n"/>
      <c r="I139" s="13" t="n"/>
      <c r="J139" s="14">
        <f>IF(A139="","",IF(C139="Long",F139-E139,E139-F139))</f>
        <v/>
      </c>
      <c r="K139" s="15">
        <f>IF(A139="","",J139*H139*D139)</f>
        <v/>
      </c>
      <c r="L139" s="15">
        <f>IF(A139="","",K139-I139)</f>
        <v/>
      </c>
      <c r="M139" s="15">
        <f>IF(A139="","",IF(G139="","",ABS(E139-G139)*H139*D139))</f>
        <v/>
      </c>
      <c r="N139" s="16">
        <f>IF(A139="","",IF(M139="","",IF(M139=0,"",L139/M139)))</f>
        <v/>
      </c>
      <c r="O139" s="11" t="n"/>
      <c r="P139" s="11" t="n"/>
      <c r="Q139" s="11" t="n"/>
      <c r="R139" s="11" t="n"/>
      <c r="S139" s="11" t="n"/>
      <c r="T139" s="17" t="n"/>
      <c r="U139" s="17" t="n"/>
    </row>
    <row r="140">
      <c r="A140" s="10" t="n"/>
      <c r="B140" s="11" t="n"/>
      <c r="C140" s="11" t="n"/>
      <c r="D140" s="11" t="n"/>
      <c r="E140" s="12" t="n"/>
      <c r="F140" s="12" t="n"/>
      <c r="G140" s="12" t="n"/>
      <c r="H140" s="11" t="n"/>
      <c r="I140" s="13" t="n"/>
      <c r="J140" s="14">
        <f>IF(A140="","",IF(C140="Long",F140-E140,E140-F140))</f>
        <v/>
      </c>
      <c r="K140" s="15">
        <f>IF(A140="","",J140*H140*D140)</f>
        <v/>
      </c>
      <c r="L140" s="15">
        <f>IF(A140="","",K140-I140)</f>
        <v/>
      </c>
      <c r="M140" s="15">
        <f>IF(A140="","",IF(G140="","",ABS(E140-G140)*H140*D140))</f>
        <v/>
      </c>
      <c r="N140" s="16">
        <f>IF(A140="","",IF(M140="","",IF(M140=0,"",L140/M140)))</f>
        <v/>
      </c>
      <c r="O140" s="11" t="n"/>
      <c r="P140" s="11" t="n"/>
      <c r="Q140" s="11" t="n"/>
      <c r="R140" s="11" t="n"/>
      <c r="S140" s="11" t="n"/>
      <c r="T140" s="17" t="n"/>
      <c r="U140" s="17" t="n"/>
    </row>
    <row r="141">
      <c r="A141" s="10" t="n"/>
      <c r="B141" s="11" t="n"/>
      <c r="C141" s="11" t="n"/>
      <c r="D141" s="11" t="n"/>
      <c r="E141" s="12" t="n"/>
      <c r="F141" s="12" t="n"/>
      <c r="G141" s="12" t="n"/>
      <c r="H141" s="11" t="n"/>
      <c r="I141" s="13" t="n"/>
      <c r="J141" s="14">
        <f>IF(A141="","",IF(C141="Long",F141-E141,E141-F141))</f>
        <v/>
      </c>
      <c r="K141" s="15">
        <f>IF(A141="","",J141*H141*D141)</f>
        <v/>
      </c>
      <c r="L141" s="15">
        <f>IF(A141="","",K141-I141)</f>
        <v/>
      </c>
      <c r="M141" s="15">
        <f>IF(A141="","",IF(G141="","",ABS(E141-G141)*H141*D141))</f>
        <v/>
      </c>
      <c r="N141" s="16">
        <f>IF(A141="","",IF(M141="","",IF(M141=0,"",L141/M141)))</f>
        <v/>
      </c>
      <c r="O141" s="11" t="n"/>
      <c r="P141" s="11" t="n"/>
      <c r="Q141" s="11" t="n"/>
      <c r="R141" s="11" t="n"/>
      <c r="S141" s="11" t="n"/>
      <c r="T141" s="17" t="n"/>
      <c r="U141" s="17" t="n"/>
    </row>
    <row r="142">
      <c r="A142" s="10" t="n"/>
      <c r="B142" s="11" t="n"/>
      <c r="C142" s="11" t="n"/>
      <c r="D142" s="11" t="n"/>
      <c r="E142" s="12" t="n"/>
      <c r="F142" s="12" t="n"/>
      <c r="G142" s="12" t="n"/>
      <c r="H142" s="11" t="n"/>
      <c r="I142" s="13" t="n"/>
      <c r="J142" s="14">
        <f>IF(A142="","",IF(C142="Long",F142-E142,E142-F142))</f>
        <v/>
      </c>
      <c r="K142" s="15">
        <f>IF(A142="","",J142*H142*D142)</f>
        <v/>
      </c>
      <c r="L142" s="15">
        <f>IF(A142="","",K142-I142)</f>
        <v/>
      </c>
      <c r="M142" s="15">
        <f>IF(A142="","",IF(G142="","",ABS(E142-G142)*H142*D142))</f>
        <v/>
      </c>
      <c r="N142" s="16">
        <f>IF(A142="","",IF(M142="","",IF(M142=0,"",L142/M142)))</f>
        <v/>
      </c>
      <c r="O142" s="11" t="n"/>
      <c r="P142" s="11" t="n"/>
      <c r="Q142" s="11" t="n"/>
      <c r="R142" s="11" t="n"/>
      <c r="S142" s="11" t="n"/>
      <c r="T142" s="17" t="n"/>
      <c r="U142" s="17" t="n"/>
    </row>
    <row r="143">
      <c r="A143" s="10" t="n"/>
      <c r="B143" s="11" t="n"/>
      <c r="C143" s="11" t="n"/>
      <c r="D143" s="11" t="n"/>
      <c r="E143" s="12" t="n"/>
      <c r="F143" s="12" t="n"/>
      <c r="G143" s="12" t="n"/>
      <c r="H143" s="11" t="n"/>
      <c r="I143" s="13" t="n"/>
      <c r="J143" s="14">
        <f>IF(A143="","",IF(C143="Long",F143-E143,E143-F143))</f>
        <v/>
      </c>
      <c r="K143" s="15">
        <f>IF(A143="","",J143*H143*D143)</f>
        <v/>
      </c>
      <c r="L143" s="15">
        <f>IF(A143="","",K143-I143)</f>
        <v/>
      </c>
      <c r="M143" s="15">
        <f>IF(A143="","",IF(G143="","",ABS(E143-G143)*H143*D143))</f>
        <v/>
      </c>
      <c r="N143" s="16">
        <f>IF(A143="","",IF(M143="","",IF(M143=0,"",L143/M143)))</f>
        <v/>
      </c>
      <c r="O143" s="11" t="n"/>
      <c r="P143" s="11" t="n"/>
      <c r="Q143" s="11" t="n"/>
      <c r="R143" s="11" t="n"/>
      <c r="S143" s="11" t="n"/>
      <c r="T143" s="17" t="n"/>
      <c r="U143" s="17" t="n"/>
    </row>
    <row r="144">
      <c r="A144" s="10" t="n"/>
      <c r="B144" s="11" t="n"/>
      <c r="C144" s="11" t="n"/>
      <c r="D144" s="11" t="n"/>
      <c r="E144" s="12" t="n"/>
      <c r="F144" s="12" t="n"/>
      <c r="G144" s="12" t="n"/>
      <c r="H144" s="11" t="n"/>
      <c r="I144" s="13" t="n"/>
      <c r="J144" s="14">
        <f>IF(A144="","",IF(C144="Long",F144-E144,E144-F144))</f>
        <v/>
      </c>
      <c r="K144" s="15">
        <f>IF(A144="","",J144*H144*D144)</f>
        <v/>
      </c>
      <c r="L144" s="15">
        <f>IF(A144="","",K144-I144)</f>
        <v/>
      </c>
      <c r="M144" s="15">
        <f>IF(A144="","",IF(G144="","",ABS(E144-G144)*H144*D144))</f>
        <v/>
      </c>
      <c r="N144" s="16">
        <f>IF(A144="","",IF(M144="","",IF(M144=0,"",L144/M144)))</f>
        <v/>
      </c>
      <c r="O144" s="11" t="n"/>
      <c r="P144" s="11" t="n"/>
      <c r="Q144" s="11" t="n"/>
      <c r="R144" s="11" t="n"/>
      <c r="S144" s="11" t="n"/>
      <c r="T144" s="17" t="n"/>
      <c r="U144" s="17" t="n"/>
    </row>
    <row r="145">
      <c r="A145" s="10" t="n"/>
      <c r="B145" s="11" t="n"/>
      <c r="C145" s="11" t="n"/>
      <c r="D145" s="11" t="n"/>
      <c r="E145" s="12" t="n"/>
      <c r="F145" s="12" t="n"/>
      <c r="G145" s="12" t="n"/>
      <c r="H145" s="11" t="n"/>
      <c r="I145" s="13" t="n"/>
      <c r="J145" s="14">
        <f>IF(A145="","",IF(C145="Long",F145-E145,E145-F145))</f>
        <v/>
      </c>
      <c r="K145" s="15">
        <f>IF(A145="","",J145*H145*D145)</f>
        <v/>
      </c>
      <c r="L145" s="15">
        <f>IF(A145="","",K145-I145)</f>
        <v/>
      </c>
      <c r="M145" s="15">
        <f>IF(A145="","",IF(G145="","",ABS(E145-G145)*H145*D145))</f>
        <v/>
      </c>
      <c r="N145" s="16">
        <f>IF(A145="","",IF(M145="","",IF(M145=0,"",L145/M145)))</f>
        <v/>
      </c>
      <c r="O145" s="11" t="n"/>
      <c r="P145" s="11" t="n"/>
      <c r="Q145" s="11" t="n"/>
      <c r="R145" s="11" t="n"/>
      <c r="S145" s="11" t="n"/>
      <c r="T145" s="17" t="n"/>
      <c r="U145" s="17" t="n"/>
    </row>
    <row r="146">
      <c r="A146" s="10" t="n"/>
      <c r="B146" s="11" t="n"/>
      <c r="C146" s="11" t="n"/>
      <c r="D146" s="11" t="n"/>
      <c r="E146" s="12" t="n"/>
      <c r="F146" s="12" t="n"/>
      <c r="G146" s="12" t="n"/>
      <c r="H146" s="11" t="n"/>
      <c r="I146" s="13" t="n"/>
      <c r="J146" s="14">
        <f>IF(A146="","",IF(C146="Long",F146-E146,E146-F146))</f>
        <v/>
      </c>
      <c r="K146" s="15">
        <f>IF(A146="","",J146*H146*D146)</f>
        <v/>
      </c>
      <c r="L146" s="15">
        <f>IF(A146="","",K146-I146)</f>
        <v/>
      </c>
      <c r="M146" s="15">
        <f>IF(A146="","",IF(G146="","",ABS(E146-G146)*H146*D146))</f>
        <v/>
      </c>
      <c r="N146" s="16">
        <f>IF(A146="","",IF(M146="","",IF(M146=0,"",L146/M146)))</f>
        <v/>
      </c>
      <c r="O146" s="11" t="n"/>
      <c r="P146" s="11" t="n"/>
      <c r="Q146" s="11" t="n"/>
      <c r="R146" s="11" t="n"/>
      <c r="S146" s="11" t="n"/>
      <c r="T146" s="17" t="n"/>
      <c r="U146" s="17" t="n"/>
    </row>
    <row r="147">
      <c r="A147" s="10" t="n"/>
      <c r="B147" s="11" t="n"/>
      <c r="C147" s="11" t="n"/>
      <c r="D147" s="11" t="n"/>
      <c r="E147" s="12" t="n"/>
      <c r="F147" s="12" t="n"/>
      <c r="G147" s="12" t="n"/>
      <c r="H147" s="11" t="n"/>
      <c r="I147" s="13" t="n"/>
      <c r="J147" s="14">
        <f>IF(A147="","",IF(C147="Long",F147-E147,E147-F147))</f>
        <v/>
      </c>
      <c r="K147" s="15">
        <f>IF(A147="","",J147*H147*D147)</f>
        <v/>
      </c>
      <c r="L147" s="15">
        <f>IF(A147="","",K147-I147)</f>
        <v/>
      </c>
      <c r="M147" s="15">
        <f>IF(A147="","",IF(G147="","",ABS(E147-G147)*H147*D147))</f>
        <v/>
      </c>
      <c r="N147" s="16">
        <f>IF(A147="","",IF(M147="","",IF(M147=0,"",L147/M147)))</f>
        <v/>
      </c>
      <c r="O147" s="11" t="n"/>
      <c r="P147" s="11" t="n"/>
      <c r="Q147" s="11" t="n"/>
      <c r="R147" s="11" t="n"/>
      <c r="S147" s="11" t="n"/>
      <c r="T147" s="17" t="n"/>
      <c r="U147" s="17" t="n"/>
    </row>
    <row r="148">
      <c r="A148" s="10" t="n"/>
      <c r="B148" s="11" t="n"/>
      <c r="C148" s="11" t="n"/>
      <c r="D148" s="11" t="n"/>
      <c r="E148" s="12" t="n"/>
      <c r="F148" s="12" t="n"/>
      <c r="G148" s="12" t="n"/>
      <c r="H148" s="11" t="n"/>
      <c r="I148" s="13" t="n"/>
      <c r="J148" s="14">
        <f>IF(A148="","",IF(C148="Long",F148-E148,E148-F148))</f>
        <v/>
      </c>
      <c r="K148" s="15">
        <f>IF(A148="","",J148*H148*D148)</f>
        <v/>
      </c>
      <c r="L148" s="15">
        <f>IF(A148="","",K148-I148)</f>
        <v/>
      </c>
      <c r="M148" s="15">
        <f>IF(A148="","",IF(G148="","",ABS(E148-G148)*H148*D148))</f>
        <v/>
      </c>
      <c r="N148" s="16">
        <f>IF(A148="","",IF(M148="","",IF(M148=0,"",L148/M148)))</f>
        <v/>
      </c>
      <c r="O148" s="11" t="n"/>
      <c r="P148" s="11" t="n"/>
      <c r="Q148" s="11" t="n"/>
      <c r="R148" s="11" t="n"/>
      <c r="S148" s="11" t="n"/>
      <c r="T148" s="17" t="n"/>
      <c r="U148" s="17" t="n"/>
    </row>
    <row r="149">
      <c r="A149" s="10" t="n"/>
      <c r="B149" s="11" t="n"/>
      <c r="C149" s="11" t="n"/>
      <c r="D149" s="11" t="n"/>
      <c r="E149" s="12" t="n"/>
      <c r="F149" s="12" t="n"/>
      <c r="G149" s="12" t="n"/>
      <c r="H149" s="11" t="n"/>
      <c r="I149" s="13" t="n"/>
      <c r="J149" s="14">
        <f>IF(A149="","",IF(C149="Long",F149-E149,E149-F149))</f>
        <v/>
      </c>
      <c r="K149" s="15">
        <f>IF(A149="","",J149*H149*D149)</f>
        <v/>
      </c>
      <c r="L149" s="15">
        <f>IF(A149="","",K149-I149)</f>
        <v/>
      </c>
      <c r="M149" s="15">
        <f>IF(A149="","",IF(G149="","",ABS(E149-G149)*H149*D149))</f>
        <v/>
      </c>
      <c r="N149" s="16">
        <f>IF(A149="","",IF(M149="","",IF(M149=0,"",L149/M149)))</f>
        <v/>
      </c>
      <c r="O149" s="11" t="n"/>
      <c r="P149" s="11" t="n"/>
      <c r="Q149" s="11" t="n"/>
      <c r="R149" s="11" t="n"/>
      <c r="S149" s="11" t="n"/>
      <c r="T149" s="17" t="n"/>
      <c r="U149" s="17" t="n"/>
    </row>
    <row r="150">
      <c r="A150" s="10" t="n"/>
      <c r="B150" s="11" t="n"/>
      <c r="C150" s="11" t="n"/>
      <c r="D150" s="11" t="n"/>
      <c r="E150" s="12" t="n"/>
      <c r="F150" s="12" t="n"/>
      <c r="G150" s="12" t="n"/>
      <c r="H150" s="11" t="n"/>
      <c r="I150" s="13" t="n"/>
      <c r="J150" s="14">
        <f>IF(A150="","",IF(C150="Long",F150-E150,E150-F150))</f>
        <v/>
      </c>
      <c r="K150" s="15">
        <f>IF(A150="","",J150*H150*D150)</f>
        <v/>
      </c>
      <c r="L150" s="15">
        <f>IF(A150="","",K150-I150)</f>
        <v/>
      </c>
      <c r="M150" s="15">
        <f>IF(A150="","",IF(G150="","",ABS(E150-G150)*H150*D150))</f>
        <v/>
      </c>
      <c r="N150" s="16">
        <f>IF(A150="","",IF(M150="","",IF(M150=0,"",L150/M150)))</f>
        <v/>
      </c>
      <c r="O150" s="11" t="n"/>
      <c r="P150" s="11" t="n"/>
      <c r="Q150" s="11" t="n"/>
      <c r="R150" s="11" t="n"/>
      <c r="S150" s="11" t="n"/>
      <c r="T150" s="17" t="n"/>
      <c r="U150" s="17" t="n"/>
    </row>
    <row r="151">
      <c r="A151" s="10" t="n"/>
      <c r="B151" s="11" t="n"/>
      <c r="C151" s="11" t="n"/>
      <c r="D151" s="11" t="n"/>
      <c r="E151" s="12" t="n"/>
      <c r="F151" s="12" t="n"/>
      <c r="G151" s="12" t="n"/>
      <c r="H151" s="11" t="n"/>
      <c r="I151" s="13" t="n"/>
      <c r="J151" s="14">
        <f>IF(A151="","",IF(C151="Long",F151-E151,E151-F151))</f>
        <v/>
      </c>
      <c r="K151" s="15">
        <f>IF(A151="","",J151*H151*D151)</f>
        <v/>
      </c>
      <c r="L151" s="15">
        <f>IF(A151="","",K151-I151)</f>
        <v/>
      </c>
      <c r="M151" s="15">
        <f>IF(A151="","",IF(G151="","",ABS(E151-G151)*H151*D151))</f>
        <v/>
      </c>
      <c r="N151" s="16">
        <f>IF(A151="","",IF(M151="","",IF(M151=0,"",L151/M151)))</f>
        <v/>
      </c>
      <c r="O151" s="11" t="n"/>
      <c r="P151" s="11" t="n"/>
      <c r="Q151" s="11" t="n"/>
      <c r="R151" s="11" t="n"/>
      <c r="S151" s="11" t="n"/>
      <c r="T151" s="17" t="n"/>
      <c r="U151" s="17" t="n"/>
    </row>
    <row r="152">
      <c r="A152" s="10" t="n"/>
      <c r="B152" s="11" t="n"/>
      <c r="C152" s="11" t="n"/>
      <c r="D152" s="11" t="n"/>
      <c r="E152" s="12" t="n"/>
      <c r="F152" s="12" t="n"/>
      <c r="G152" s="12" t="n"/>
      <c r="H152" s="11" t="n"/>
      <c r="I152" s="13" t="n"/>
      <c r="J152" s="14">
        <f>IF(A152="","",IF(C152="Long",F152-E152,E152-F152))</f>
        <v/>
      </c>
      <c r="K152" s="15">
        <f>IF(A152="","",J152*H152*D152)</f>
        <v/>
      </c>
      <c r="L152" s="15">
        <f>IF(A152="","",K152-I152)</f>
        <v/>
      </c>
      <c r="M152" s="15">
        <f>IF(A152="","",IF(G152="","",ABS(E152-G152)*H152*D152))</f>
        <v/>
      </c>
      <c r="N152" s="16">
        <f>IF(A152="","",IF(M152="","",IF(M152=0,"",L152/M152)))</f>
        <v/>
      </c>
      <c r="O152" s="11" t="n"/>
      <c r="P152" s="11" t="n"/>
      <c r="Q152" s="11" t="n"/>
      <c r="R152" s="11" t="n"/>
      <c r="S152" s="11" t="n"/>
      <c r="T152" s="17" t="n"/>
      <c r="U152" s="17" t="n"/>
    </row>
    <row r="153">
      <c r="A153" s="10" t="n"/>
      <c r="B153" s="11" t="n"/>
      <c r="C153" s="11" t="n"/>
      <c r="D153" s="11" t="n"/>
      <c r="E153" s="12" t="n"/>
      <c r="F153" s="12" t="n"/>
      <c r="G153" s="12" t="n"/>
      <c r="H153" s="11" t="n"/>
      <c r="I153" s="13" t="n"/>
      <c r="J153" s="14">
        <f>IF(A153="","",IF(C153="Long",F153-E153,E153-F153))</f>
        <v/>
      </c>
      <c r="K153" s="15">
        <f>IF(A153="","",J153*H153*D153)</f>
        <v/>
      </c>
      <c r="L153" s="15">
        <f>IF(A153="","",K153-I153)</f>
        <v/>
      </c>
      <c r="M153" s="15">
        <f>IF(A153="","",IF(G153="","",ABS(E153-G153)*H153*D153))</f>
        <v/>
      </c>
      <c r="N153" s="16">
        <f>IF(A153="","",IF(M153="","",IF(M153=0,"",L153/M153)))</f>
        <v/>
      </c>
      <c r="O153" s="11" t="n"/>
      <c r="P153" s="11" t="n"/>
      <c r="Q153" s="11" t="n"/>
      <c r="R153" s="11" t="n"/>
      <c r="S153" s="11" t="n"/>
      <c r="T153" s="17" t="n"/>
      <c r="U153" s="17" t="n"/>
    </row>
    <row r="154">
      <c r="A154" s="10" t="n"/>
      <c r="B154" s="11" t="n"/>
      <c r="C154" s="11" t="n"/>
      <c r="D154" s="11" t="n"/>
      <c r="E154" s="12" t="n"/>
      <c r="F154" s="12" t="n"/>
      <c r="G154" s="12" t="n"/>
      <c r="H154" s="11" t="n"/>
      <c r="I154" s="13" t="n"/>
      <c r="J154" s="14">
        <f>IF(A154="","",IF(C154="Long",F154-E154,E154-F154))</f>
        <v/>
      </c>
      <c r="K154" s="15">
        <f>IF(A154="","",J154*H154*D154)</f>
        <v/>
      </c>
      <c r="L154" s="15">
        <f>IF(A154="","",K154-I154)</f>
        <v/>
      </c>
      <c r="M154" s="15">
        <f>IF(A154="","",IF(G154="","",ABS(E154-G154)*H154*D154))</f>
        <v/>
      </c>
      <c r="N154" s="16">
        <f>IF(A154="","",IF(M154="","",IF(M154=0,"",L154/M154)))</f>
        <v/>
      </c>
      <c r="O154" s="11" t="n"/>
      <c r="P154" s="11" t="n"/>
      <c r="Q154" s="11" t="n"/>
      <c r="R154" s="11" t="n"/>
      <c r="S154" s="11" t="n"/>
      <c r="T154" s="17" t="n"/>
      <c r="U154" s="17" t="n"/>
    </row>
    <row r="155">
      <c r="A155" s="10" t="n"/>
      <c r="B155" s="11" t="n"/>
      <c r="C155" s="11" t="n"/>
      <c r="D155" s="11" t="n"/>
      <c r="E155" s="12" t="n"/>
      <c r="F155" s="12" t="n"/>
      <c r="G155" s="12" t="n"/>
      <c r="H155" s="11" t="n"/>
      <c r="I155" s="13" t="n"/>
      <c r="J155" s="14">
        <f>IF(A155="","",IF(C155="Long",F155-E155,E155-F155))</f>
        <v/>
      </c>
      <c r="K155" s="15">
        <f>IF(A155="","",J155*H155*D155)</f>
        <v/>
      </c>
      <c r="L155" s="15">
        <f>IF(A155="","",K155-I155)</f>
        <v/>
      </c>
      <c r="M155" s="15">
        <f>IF(A155="","",IF(G155="","",ABS(E155-G155)*H155*D155))</f>
        <v/>
      </c>
      <c r="N155" s="16">
        <f>IF(A155="","",IF(M155="","",IF(M155=0,"",L155/M155)))</f>
        <v/>
      </c>
      <c r="O155" s="11" t="n"/>
      <c r="P155" s="11" t="n"/>
      <c r="Q155" s="11" t="n"/>
      <c r="R155" s="11" t="n"/>
      <c r="S155" s="11" t="n"/>
      <c r="T155" s="17" t="n"/>
      <c r="U155" s="17" t="n"/>
    </row>
    <row r="156">
      <c r="A156" s="10" t="n"/>
      <c r="B156" s="11" t="n"/>
      <c r="C156" s="11" t="n"/>
      <c r="D156" s="11" t="n"/>
      <c r="E156" s="12" t="n"/>
      <c r="F156" s="12" t="n"/>
      <c r="G156" s="12" t="n"/>
      <c r="H156" s="11" t="n"/>
      <c r="I156" s="13" t="n"/>
      <c r="J156" s="14">
        <f>IF(A156="","",IF(C156="Long",F156-E156,E156-F156))</f>
        <v/>
      </c>
      <c r="K156" s="15">
        <f>IF(A156="","",J156*H156*D156)</f>
        <v/>
      </c>
      <c r="L156" s="15">
        <f>IF(A156="","",K156-I156)</f>
        <v/>
      </c>
      <c r="M156" s="15">
        <f>IF(A156="","",IF(G156="","",ABS(E156-G156)*H156*D156))</f>
        <v/>
      </c>
      <c r="N156" s="16">
        <f>IF(A156="","",IF(M156="","",IF(M156=0,"",L156/M156)))</f>
        <v/>
      </c>
      <c r="O156" s="11" t="n"/>
      <c r="P156" s="11" t="n"/>
      <c r="Q156" s="11" t="n"/>
      <c r="R156" s="11" t="n"/>
      <c r="S156" s="11" t="n"/>
      <c r="T156" s="17" t="n"/>
      <c r="U156" s="17" t="n"/>
    </row>
    <row r="157">
      <c r="A157" s="10" t="n"/>
      <c r="B157" s="11" t="n"/>
      <c r="C157" s="11" t="n"/>
      <c r="D157" s="11" t="n"/>
      <c r="E157" s="12" t="n"/>
      <c r="F157" s="12" t="n"/>
      <c r="G157" s="12" t="n"/>
      <c r="H157" s="11" t="n"/>
      <c r="I157" s="13" t="n"/>
      <c r="J157" s="14">
        <f>IF(A157="","",IF(C157="Long",F157-E157,E157-F157))</f>
        <v/>
      </c>
      <c r="K157" s="15">
        <f>IF(A157="","",J157*H157*D157)</f>
        <v/>
      </c>
      <c r="L157" s="15">
        <f>IF(A157="","",K157-I157)</f>
        <v/>
      </c>
      <c r="M157" s="15">
        <f>IF(A157="","",IF(G157="","",ABS(E157-G157)*H157*D157))</f>
        <v/>
      </c>
      <c r="N157" s="16">
        <f>IF(A157="","",IF(M157="","",IF(M157=0,"",L157/M157)))</f>
        <v/>
      </c>
      <c r="O157" s="11" t="n"/>
      <c r="P157" s="11" t="n"/>
      <c r="Q157" s="11" t="n"/>
      <c r="R157" s="11" t="n"/>
      <c r="S157" s="11" t="n"/>
      <c r="T157" s="17" t="n"/>
      <c r="U157" s="17" t="n"/>
    </row>
    <row r="158">
      <c r="A158" s="10" t="n"/>
      <c r="B158" s="11" t="n"/>
      <c r="C158" s="11" t="n"/>
      <c r="D158" s="11" t="n"/>
      <c r="E158" s="12" t="n"/>
      <c r="F158" s="12" t="n"/>
      <c r="G158" s="12" t="n"/>
      <c r="H158" s="11" t="n"/>
      <c r="I158" s="13" t="n"/>
      <c r="J158" s="14">
        <f>IF(A158="","",IF(C158="Long",F158-E158,E158-F158))</f>
        <v/>
      </c>
      <c r="K158" s="15">
        <f>IF(A158="","",J158*H158*D158)</f>
        <v/>
      </c>
      <c r="L158" s="15">
        <f>IF(A158="","",K158-I158)</f>
        <v/>
      </c>
      <c r="M158" s="15">
        <f>IF(A158="","",IF(G158="","",ABS(E158-G158)*H158*D158))</f>
        <v/>
      </c>
      <c r="N158" s="16">
        <f>IF(A158="","",IF(M158="","",IF(M158=0,"",L158/M158)))</f>
        <v/>
      </c>
      <c r="O158" s="11" t="n"/>
      <c r="P158" s="11" t="n"/>
      <c r="Q158" s="11" t="n"/>
      <c r="R158" s="11" t="n"/>
      <c r="S158" s="11" t="n"/>
      <c r="T158" s="17" t="n"/>
      <c r="U158" s="17" t="n"/>
    </row>
    <row r="159">
      <c r="A159" s="10" t="n"/>
      <c r="B159" s="11" t="n"/>
      <c r="C159" s="11" t="n"/>
      <c r="D159" s="11" t="n"/>
      <c r="E159" s="12" t="n"/>
      <c r="F159" s="12" t="n"/>
      <c r="G159" s="12" t="n"/>
      <c r="H159" s="11" t="n"/>
      <c r="I159" s="13" t="n"/>
      <c r="J159" s="14">
        <f>IF(A159="","",IF(C159="Long",F159-E159,E159-F159))</f>
        <v/>
      </c>
      <c r="K159" s="15">
        <f>IF(A159="","",J159*H159*D159)</f>
        <v/>
      </c>
      <c r="L159" s="15">
        <f>IF(A159="","",K159-I159)</f>
        <v/>
      </c>
      <c r="M159" s="15">
        <f>IF(A159="","",IF(G159="","",ABS(E159-G159)*H159*D159))</f>
        <v/>
      </c>
      <c r="N159" s="16">
        <f>IF(A159="","",IF(M159="","",IF(M159=0,"",L159/M159)))</f>
        <v/>
      </c>
      <c r="O159" s="11" t="n"/>
      <c r="P159" s="11" t="n"/>
      <c r="Q159" s="11" t="n"/>
      <c r="R159" s="11" t="n"/>
      <c r="S159" s="11" t="n"/>
      <c r="T159" s="17" t="n"/>
      <c r="U159" s="17" t="n"/>
    </row>
    <row r="160">
      <c r="A160" s="10" t="n"/>
      <c r="B160" s="11" t="n"/>
      <c r="C160" s="11" t="n"/>
      <c r="D160" s="11" t="n"/>
      <c r="E160" s="12" t="n"/>
      <c r="F160" s="12" t="n"/>
      <c r="G160" s="12" t="n"/>
      <c r="H160" s="11" t="n"/>
      <c r="I160" s="13" t="n"/>
      <c r="J160" s="14">
        <f>IF(A160="","",IF(C160="Long",F160-E160,E160-F160))</f>
        <v/>
      </c>
      <c r="K160" s="15">
        <f>IF(A160="","",J160*H160*D160)</f>
        <v/>
      </c>
      <c r="L160" s="15">
        <f>IF(A160="","",K160-I160)</f>
        <v/>
      </c>
      <c r="M160" s="15">
        <f>IF(A160="","",IF(G160="","",ABS(E160-G160)*H160*D160))</f>
        <v/>
      </c>
      <c r="N160" s="16">
        <f>IF(A160="","",IF(M160="","",IF(M160=0,"",L160/M160)))</f>
        <v/>
      </c>
      <c r="O160" s="11" t="n"/>
      <c r="P160" s="11" t="n"/>
      <c r="Q160" s="11" t="n"/>
      <c r="R160" s="11" t="n"/>
      <c r="S160" s="11" t="n"/>
      <c r="T160" s="17" t="n"/>
      <c r="U160" s="17" t="n"/>
    </row>
    <row r="161">
      <c r="A161" s="10" t="n"/>
      <c r="B161" s="11" t="n"/>
      <c r="C161" s="11" t="n"/>
      <c r="D161" s="11" t="n"/>
      <c r="E161" s="12" t="n"/>
      <c r="F161" s="12" t="n"/>
      <c r="G161" s="12" t="n"/>
      <c r="H161" s="11" t="n"/>
      <c r="I161" s="13" t="n"/>
      <c r="J161" s="14">
        <f>IF(A161="","",IF(C161="Long",F161-E161,E161-F161))</f>
        <v/>
      </c>
      <c r="K161" s="15">
        <f>IF(A161="","",J161*H161*D161)</f>
        <v/>
      </c>
      <c r="L161" s="15">
        <f>IF(A161="","",K161-I161)</f>
        <v/>
      </c>
      <c r="M161" s="15">
        <f>IF(A161="","",IF(G161="","",ABS(E161-G161)*H161*D161))</f>
        <v/>
      </c>
      <c r="N161" s="16">
        <f>IF(A161="","",IF(M161="","",IF(M161=0,"",L161/M161)))</f>
        <v/>
      </c>
      <c r="O161" s="11" t="n"/>
      <c r="P161" s="11" t="n"/>
      <c r="Q161" s="11" t="n"/>
      <c r="R161" s="11" t="n"/>
      <c r="S161" s="11" t="n"/>
      <c r="T161" s="17" t="n"/>
      <c r="U161" s="17" t="n"/>
    </row>
    <row r="162">
      <c r="A162" s="10" t="n"/>
      <c r="B162" s="11" t="n"/>
      <c r="C162" s="11" t="n"/>
      <c r="D162" s="11" t="n"/>
      <c r="E162" s="12" t="n"/>
      <c r="F162" s="12" t="n"/>
      <c r="G162" s="12" t="n"/>
      <c r="H162" s="11" t="n"/>
      <c r="I162" s="13" t="n"/>
      <c r="J162" s="14">
        <f>IF(A162="","",IF(C162="Long",F162-E162,E162-F162))</f>
        <v/>
      </c>
      <c r="K162" s="15">
        <f>IF(A162="","",J162*H162*D162)</f>
        <v/>
      </c>
      <c r="L162" s="15">
        <f>IF(A162="","",K162-I162)</f>
        <v/>
      </c>
      <c r="M162" s="15">
        <f>IF(A162="","",IF(G162="","",ABS(E162-G162)*H162*D162))</f>
        <v/>
      </c>
      <c r="N162" s="16">
        <f>IF(A162="","",IF(M162="","",IF(M162=0,"",L162/M162)))</f>
        <v/>
      </c>
      <c r="O162" s="11" t="n"/>
      <c r="P162" s="11" t="n"/>
      <c r="Q162" s="11" t="n"/>
      <c r="R162" s="11" t="n"/>
      <c r="S162" s="11" t="n"/>
      <c r="T162" s="17" t="n"/>
      <c r="U162" s="17" t="n"/>
    </row>
    <row r="163">
      <c r="A163" s="10" t="n"/>
      <c r="B163" s="11" t="n"/>
      <c r="C163" s="11" t="n"/>
      <c r="D163" s="11" t="n"/>
      <c r="E163" s="12" t="n"/>
      <c r="F163" s="12" t="n"/>
      <c r="G163" s="12" t="n"/>
      <c r="H163" s="11" t="n"/>
      <c r="I163" s="13" t="n"/>
      <c r="J163" s="14">
        <f>IF(A163="","",IF(C163="Long",F163-E163,E163-F163))</f>
        <v/>
      </c>
      <c r="K163" s="15">
        <f>IF(A163="","",J163*H163*D163)</f>
        <v/>
      </c>
      <c r="L163" s="15">
        <f>IF(A163="","",K163-I163)</f>
        <v/>
      </c>
      <c r="M163" s="15">
        <f>IF(A163="","",IF(G163="","",ABS(E163-G163)*H163*D163))</f>
        <v/>
      </c>
      <c r="N163" s="16">
        <f>IF(A163="","",IF(M163="","",IF(M163=0,"",L163/M163)))</f>
        <v/>
      </c>
      <c r="O163" s="11" t="n"/>
      <c r="P163" s="11" t="n"/>
      <c r="Q163" s="11" t="n"/>
      <c r="R163" s="11" t="n"/>
      <c r="S163" s="11" t="n"/>
      <c r="T163" s="17" t="n"/>
      <c r="U163" s="17" t="n"/>
    </row>
    <row r="164">
      <c r="A164" s="10" t="n"/>
      <c r="B164" s="11" t="n"/>
      <c r="C164" s="11" t="n"/>
      <c r="D164" s="11" t="n"/>
      <c r="E164" s="12" t="n"/>
      <c r="F164" s="12" t="n"/>
      <c r="G164" s="12" t="n"/>
      <c r="H164" s="11" t="n"/>
      <c r="I164" s="13" t="n"/>
      <c r="J164" s="14">
        <f>IF(A164="","",IF(C164="Long",F164-E164,E164-F164))</f>
        <v/>
      </c>
      <c r="K164" s="15">
        <f>IF(A164="","",J164*H164*D164)</f>
        <v/>
      </c>
      <c r="L164" s="15">
        <f>IF(A164="","",K164-I164)</f>
        <v/>
      </c>
      <c r="M164" s="15">
        <f>IF(A164="","",IF(G164="","",ABS(E164-G164)*H164*D164))</f>
        <v/>
      </c>
      <c r="N164" s="16">
        <f>IF(A164="","",IF(M164="","",IF(M164=0,"",L164/M164)))</f>
        <v/>
      </c>
      <c r="O164" s="11" t="n"/>
      <c r="P164" s="11" t="n"/>
      <c r="Q164" s="11" t="n"/>
      <c r="R164" s="11" t="n"/>
      <c r="S164" s="11" t="n"/>
      <c r="T164" s="17" t="n"/>
      <c r="U164" s="17" t="n"/>
    </row>
    <row r="165">
      <c r="A165" s="10" t="n"/>
      <c r="B165" s="11" t="n"/>
      <c r="C165" s="11" t="n"/>
      <c r="D165" s="11" t="n"/>
      <c r="E165" s="12" t="n"/>
      <c r="F165" s="12" t="n"/>
      <c r="G165" s="12" t="n"/>
      <c r="H165" s="11" t="n"/>
      <c r="I165" s="13" t="n"/>
      <c r="J165" s="14">
        <f>IF(A165="","",IF(C165="Long",F165-E165,E165-F165))</f>
        <v/>
      </c>
      <c r="K165" s="15">
        <f>IF(A165="","",J165*H165*D165)</f>
        <v/>
      </c>
      <c r="L165" s="15">
        <f>IF(A165="","",K165-I165)</f>
        <v/>
      </c>
      <c r="M165" s="15">
        <f>IF(A165="","",IF(G165="","",ABS(E165-G165)*H165*D165))</f>
        <v/>
      </c>
      <c r="N165" s="16">
        <f>IF(A165="","",IF(M165="","",IF(M165=0,"",L165/M165)))</f>
        <v/>
      </c>
      <c r="O165" s="11" t="n"/>
      <c r="P165" s="11" t="n"/>
      <c r="Q165" s="11" t="n"/>
      <c r="R165" s="11" t="n"/>
      <c r="S165" s="11" t="n"/>
      <c r="T165" s="17" t="n"/>
      <c r="U165" s="17" t="n"/>
    </row>
    <row r="166">
      <c r="A166" s="10" t="n"/>
      <c r="B166" s="11" t="n"/>
      <c r="C166" s="11" t="n"/>
      <c r="D166" s="11" t="n"/>
      <c r="E166" s="12" t="n"/>
      <c r="F166" s="12" t="n"/>
      <c r="G166" s="12" t="n"/>
      <c r="H166" s="11" t="n"/>
      <c r="I166" s="13" t="n"/>
      <c r="J166" s="14">
        <f>IF(A166="","",IF(C166="Long",F166-E166,E166-F166))</f>
        <v/>
      </c>
      <c r="K166" s="15">
        <f>IF(A166="","",J166*H166*D166)</f>
        <v/>
      </c>
      <c r="L166" s="15">
        <f>IF(A166="","",K166-I166)</f>
        <v/>
      </c>
      <c r="M166" s="15">
        <f>IF(A166="","",IF(G166="","",ABS(E166-G166)*H166*D166))</f>
        <v/>
      </c>
      <c r="N166" s="16">
        <f>IF(A166="","",IF(M166="","",IF(M166=0,"",L166/M166)))</f>
        <v/>
      </c>
      <c r="O166" s="11" t="n"/>
      <c r="P166" s="11" t="n"/>
      <c r="Q166" s="11" t="n"/>
      <c r="R166" s="11" t="n"/>
      <c r="S166" s="11" t="n"/>
      <c r="T166" s="17" t="n"/>
      <c r="U166" s="17" t="n"/>
    </row>
    <row r="167">
      <c r="A167" s="10" t="n"/>
      <c r="B167" s="11" t="n"/>
      <c r="C167" s="11" t="n"/>
      <c r="D167" s="11" t="n"/>
      <c r="E167" s="12" t="n"/>
      <c r="F167" s="12" t="n"/>
      <c r="G167" s="12" t="n"/>
      <c r="H167" s="11" t="n"/>
      <c r="I167" s="13" t="n"/>
      <c r="J167" s="14">
        <f>IF(A167="","",IF(C167="Long",F167-E167,E167-F167))</f>
        <v/>
      </c>
      <c r="K167" s="15">
        <f>IF(A167="","",J167*H167*D167)</f>
        <v/>
      </c>
      <c r="L167" s="15">
        <f>IF(A167="","",K167-I167)</f>
        <v/>
      </c>
      <c r="M167" s="15">
        <f>IF(A167="","",IF(G167="","",ABS(E167-G167)*H167*D167))</f>
        <v/>
      </c>
      <c r="N167" s="16">
        <f>IF(A167="","",IF(M167="","",IF(M167=0,"",L167/M167)))</f>
        <v/>
      </c>
      <c r="O167" s="11" t="n"/>
      <c r="P167" s="11" t="n"/>
      <c r="Q167" s="11" t="n"/>
      <c r="R167" s="11" t="n"/>
      <c r="S167" s="11" t="n"/>
      <c r="T167" s="17" t="n"/>
      <c r="U167" s="17" t="n"/>
    </row>
    <row r="168">
      <c r="A168" s="10" t="n"/>
      <c r="B168" s="11" t="n"/>
      <c r="C168" s="11" t="n"/>
      <c r="D168" s="11" t="n"/>
      <c r="E168" s="12" t="n"/>
      <c r="F168" s="12" t="n"/>
      <c r="G168" s="12" t="n"/>
      <c r="H168" s="11" t="n"/>
      <c r="I168" s="13" t="n"/>
      <c r="J168" s="14">
        <f>IF(A168="","",IF(C168="Long",F168-E168,E168-F168))</f>
        <v/>
      </c>
      <c r="K168" s="15">
        <f>IF(A168="","",J168*H168*D168)</f>
        <v/>
      </c>
      <c r="L168" s="15">
        <f>IF(A168="","",K168-I168)</f>
        <v/>
      </c>
      <c r="M168" s="15">
        <f>IF(A168="","",IF(G168="","",ABS(E168-G168)*H168*D168))</f>
        <v/>
      </c>
      <c r="N168" s="16">
        <f>IF(A168="","",IF(M168="","",IF(M168=0,"",L168/M168)))</f>
        <v/>
      </c>
      <c r="O168" s="11" t="n"/>
      <c r="P168" s="11" t="n"/>
      <c r="Q168" s="11" t="n"/>
      <c r="R168" s="11" t="n"/>
      <c r="S168" s="11" t="n"/>
      <c r="T168" s="17" t="n"/>
      <c r="U168" s="17" t="n"/>
    </row>
    <row r="169">
      <c r="A169" s="10" t="n"/>
      <c r="B169" s="11" t="n"/>
      <c r="C169" s="11" t="n"/>
      <c r="D169" s="11" t="n"/>
      <c r="E169" s="12" t="n"/>
      <c r="F169" s="12" t="n"/>
      <c r="G169" s="12" t="n"/>
      <c r="H169" s="11" t="n"/>
      <c r="I169" s="13" t="n"/>
      <c r="J169" s="14">
        <f>IF(A169="","",IF(C169="Long",F169-E169,E169-F169))</f>
        <v/>
      </c>
      <c r="K169" s="15">
        <f>IF(A169="","",J169*H169*D169)</f>
        <v/>
      </c>
      <c r="L169" s="15">
        <f>IF(A169="","",K169-I169)</f>
        <v/>
      </c>
      <c r="M169" s="15">
        <f>IF(A169="","",IF(G169="","",ABS(E169-G169)*H169*D169))</f>
        <v/>
      </c>
      <c r="N169" s="16">
        <f>IF(A169="","",IF(M169="","",IF(M169=0,"",L169/M169)))</f>
        <v/>
      </c>
      <c r="O169" s="11" t="n"/>
      <c r="P169" s="11" t="n"/>
      <c r="Q169" s="11" t="n"/>
      <c r="R169" s="11" t="n"/>
      <c r="S169" s="11" t="n"/>
      <c r="T169" s="17" t="n"/>
      <c r="U169" s="17" t="n"/>
    </row>
    <row r="170">
      <c r="A170" s="10" t="n"/>
      <c r="B170" s="11" t="n"/>
      <c r="C170" s="11" t="n"/>
      <c r="D170" s="11" t="n"/>
      <c r="E170" s="12" t="n"/>
      <c r="F170" s="12" t="n"/>
      <c r="G170" s="12" t="n"/>
      <c r="H170" s="11" t="n"/>
      <c r="I170" s="13" t="n"/>
      <c r="J170" s="14">
        <f>IF(A170="","",IF(C170="Long",F170-E170,E170-F170))</f>
        <v/>
      </c>
      <c r="K170" s="15">
        <f>IF(A170="","",J170*H170*D170)</f>
        <v/>
      </c>
      <c r="L170" s="15">
        <f>IF(A170="","",K170-I170)</f>
        <v/>
      </c>
      <c r="M170" s="15">
        <f>IF(A170="","",IF(G170="","",ABS(E170-G170)*H170*D170))</f>
        <v/>
      </c>
      <c r="N170" s="16">
        <f>IF(A170="","",IF(M170="","",IF(M170=0,"",L170/M170)))</f>
        <v/>
      </c>
      <c r="O170" s="11" t="n"/>
      <c r="P170" s="11" t="n"/>
      <c r="Q170" s="11" t="n"/>
      <c r="R170" s="11" t="n"/>
      <c r="S170" s="11" t="n"/>
      <c r="T170" s="17" t="n"/>
      <c r="U170" s="17" t="n"/>
    </row>
    <row r="171">
      <c r="A171" s="10" t="n"/>
      <c r="B171" s="11" t="n"/>
      <c r="C171" s="11" t="n"/>
      <c r="D171" s="11" t="n"/>
      <c r="E171" s="12" t="n"/>
      <c r="F171" s="12" t="n"/>
      <c r="G171" s="12" t="n"/>
      <c r="H171" s="11" t="n"/>
      <c r="I171" s="13" t="n"/>
      <c r="J171" s="14">
        <f>IF(A171="","",IF(C171="Long",F171-E171,E171-F171))</f>
        <v/>
      </c>
      <c r="K171" s="15">
        <f>IF(A171="","",J171*H171*D171)</f>
        <v/>
      </c>
      <c r="L171" s="15">
        <f>IF(A171="","",K171-I171)</f>
        <v/>
      </c>
      <c r="M171" s="15">
        <f>IF(A171="","",IF(G171="","",ABS(E171-G171)*H171*D171))</f>
        <v/>
      </c>
      <c r="N171" s="16">
        <f>IF(A171="","",IF(M171="","",IF(M171=0,"",L171/M171)))</f>
        <v/>
      </c>
      <c r="O171" s="11" t="n"/>
      <c r="P171" s="11" t="n"/>
      <c r="Q171" s="11" t="n"/>
      <c r="R171" s="11" t="n"/>
      <c r="S171" s="11" t="n"/>
      <c r="T171" s="17" t="n"/>
      <c r="U171" s="17" t="n"/>
    </row>
    <row r="172">
      <c r="A172" s="10" t="n"/>
      <c r="B172" s="11" t="n"/>
      <c r="C172" s="11" t="n"/>
      <c r="D172" s="11" t="n"/>
      <c r="E172" s="12" t="n"/>
      <c r="F172" s="12" t="n"/>
      <c r="G172" s="12" t="n"/>
      <c r="H172" s="11" t="n"/>
      <c r="I172" s="13" t="n"/>
      <c r="J172" s="14">
        <f>IF(A172="","",IF(C172="Long",F172-E172,E172-F172))</f>
        <v/>
      </c>
      <c r="K172" s="15">
        <f>IF(A172="","",J172*H172*D172)</f>
        <v/>
      </c>
      <c r="L172" s="15">
        <f>IF(A172="","",K172-I172)</f>
        <v/>
      </c>
      <c r="M172" s="15">
        <f>IF(A172="","",IF(G172="","",ABS(E172-G172)*H172*D172))</f>
        <v/>
      </c>
      <c r="N172" s="16">
        <f>IF(A172="","",IF(M172="","",IF(M172=0,"",L172/M172)))</f>
        <v/>
      </c>
      <c r="O172" s="11" t="n"/>
      <c r="P172" s="11" t="n"/>
      <c r="Q172" s="11" t="n"/>
      <c r="R172" s="11" t="n"/>
      <c r="S172" s="11" t="n"/>
      <c r="T172" s="17" t="n"/>
      <c r="U172" s="17" t="n"/>
    </row>
    <row r="173">
      <c r="A173" s="10" t="n"/>
      <c r="B173" s="11" t="n"/>
      <c r="C173" s="11" t="n"/>
      <c r="D173" s="11" t="n"/>
      <c r="E173" s="12" t="n"/>
      <c r="F173" s="12" t="n"/>
      <c r="G173" s="12" t="n"/>
      <c r="H173" s="11" t="n"/>
      <c r="I173" s="13" t="n"/>
      <c r="J173" s="14">
        <f>IF(A173="","",IF(C173="Long",F173-E173,E173-F173))</f>
        <v/>
      </c>
      <c r="K173" s="15">
        <f>IF(A173="","",J173*H173*D173)</f>
        <v/>
      </c>
      <c r="L173" s="15">
        <f>IF(A173="","",K173-I173)</f>
        <v/>
      </c>
      <c r="M173" s="15">
        <f>IF(A173="","",IF(G173="","",ABS(E173-G173)*H173*D173))</f>
        <v/>
      </c>
      <c r="N173" s="16">
        <f>IF(A173="","",IF(M173="","",IF(M173=0,"",L173/M173)))</f>
        <v/>
      </c>
      <c r="O173" s="11" t="n"/>
      <c r="P173" s="11" t="n"/>
      <c r="Q173" s="11" t="n"/>
      <c r="R173" s="11" t="n"/>
      <c r="S173" s="11" t="n"/>
      <c r="T173" s="17" t="n"/>
      <c r="U173" s="17" t="n"/>
    </row>
    <row r="174">
      <c r="A174" s="10" t="n"/>
      <c r="B174" s="11" t="n"/>
      <c r="C174" s="11" t="n"/>
      <c r="D174" s="11" t="n"/>
      <c r="E174" s="12" t="n"/>
      <c r="F174" s="12" t="n"/>
      <c r="G174" s="12" t="n"/>
      <c r="H174" s="11" t="n"/>
      <c r="I174" s="13" t="n"/>
      <c r="J174" s="14">
        <f>IF(A174="","",IF(C174="Long",F174-E174,E174-F174))</f>
        <v/>
      </c>
      <c r="K174" s="15">
        <f>IF(A174="","",J174*H174*D174)</f>
        <v/>
      </c>
      <c r="L174" s="15">
        <f>IF(A174="","",K174-I174)</f>
        <v/>
      </c>
      <c r="M174" s="15">
        <f>IF(A174="","",IF(G174="","",ABS(E174-G174)*H174*D174))</f>
        <v/>
      </c>
      <c r="N174" s="16">
        <f>IF(A174="","",IF(M174="","",IF(M174=0,"",L174/M174)))</f>
        <v/>
      </c>
      <c r="O174" s="11" t="n"/>
      <c r="P174" s="11" t="n"/>
      <c r="Q174" s="11" t="n"/>
      <c r="R174" s="11" t="n"/>
      <c r="S174" s="11" t="n"/>
      <c r="T174" s="17" t="n"/>
      <c r="U174" s="17" t="n"/>
    </row>
    <row r="175">
      <c r="A175" s="10" t="n"/>
      <c r="B175" s="11" t="n"/>
      <c r="C175" s="11" t="n"/>
      <c r="D175" s="11" t="n"/>
      <c r="E175" s="12" t="n"/>
      <c r="F175" s="12" t="n"/>
      <c r="G175" s="12" t="n"/>
      <c r="H175" s="11" t="n"/>
      <c r="I175" s="13" t="n"/>
      <c r="J175" s="14">
        <f>IF(A175="","",IF(C175="Long",F175-E175,E175-F175))</f>
        <v/>
      </c>
      <c r="K175" s="15">
        <f>IF(A175="","",J175*H175*D175)</f>
        <v/>
      </c>
      <c r="L175" s="15">
        <f>IF(A175="","",K175-I175)</f>
        <v/>
      </c>
      <c r="M175" s="15">
        <f>IF(A175="","",IF(G175="","",ABS(E175-G175)*H175*D175))</f>
        <v/>
      </c>
      <c r="N175" s="16">
        <f>IF(A175="","",IF(M175="","",IF(M175=0,"",L175/M175)))</f>
        <v/>
      </c>
      <c r="O175" s="11" t="n"/>
      <c r="P175" s="11" t="n"/>
      <c r="Q175" s="11" t="n"/>
      <c r="R175" s="11" t="n"/>
      <c r="S175" s="11" t="n"/>
      <c r="T175" s="17" t="n"/>
      <c r="U175" s="17" t="n"/>
    </row>
    <row r="176">
      <c r="A176" s="10" t="n"/>
      <c r="B176" s="11" t="n"/>
      <c r="C176" s="11" t="n"/>
      <c r="D176" s="11" t="n"/>
      <c r="E176" s="12" t="n"/>
      <c r="F176" s="12" t="n"/>
      <c r="G176" s="12" t="n"/>
      <c r="H176" s="11" t="n"/>
      <c r="I176" s="13" t="n"/>
      <c r="J176" s="14">
        <f>IF(A176="","",IF(C176="Long",F176-E176,E176-F176))</f>
        <v/>
      </c>
      <c r="K176" s="15">
        <f>IF(A176="","",J176*H176*D176)</f>
        <v/>
      </c>
      <c r="L176" s="15">
        <f>IF(A176="","",K176-I176)</f>
        <v/>
      </c>
      <c r="M176" s="15">
        <f>IF(A176="","",IF(G176="","",ABS(E176-G176)*H176*D176))</f>
        <v/>
      </c>
      <c r="N176" s="16">
        <f>IF(A176="","",IF(M176="","",IF(M176=0,"",L176/M176)))</f>
        <v/>
      </c>
      <c r="O176" s="11" t="n"/>
      <c r="P176" s="11" t="n"/>
      <c r="Q176" s="11" t="n"/>
      <c r="R176" s="11" t="n"/>
      <c r="S176" s="11" t="n"/>
      <c r="T176" s="17" t="n"/>
      <c r="U176" s="17" t="n"/>
    </row>
    <row r="177">
      <c r="A177" s="10" t="n"/>
      <c r="B177" s="11" t="n"/>
      <c r="C177" s="11" t="n"/>
      <c r="D177" s="11" t="n"/>
      <c r="E177" s="12" t="n"/>
      <c r="F177" s="12" t="n"/>
      <c r="G177" s="12" t="n"/>
      <c r="H177" s="11" t="n"/>
      <c r="I177" s="13" t="n"/>
      <c r="J177" s="14">
        <f>IF(A177="","",IF(C177="Long",F177-E177,E177-F177))</f>
        <v/>
      </c>
      <c r="K177" s="15">
        <f>IF(A177="","",J177*H177*D177)</f>
        <v/>
      </c>
      <c r="L177" s="15">
        <f>IF(A177="","",K177-I177)</f>
        <v/>
      </c>
      <c r="M177" s="15">
        <f>IF(A177="","",IF(G177="","",ABS(E177-G177)*H177*D177))</f>
        <v/>
      </c>
      <c r="N177" s="16">
        <f>IF(A177="","",IF(M177="","",IF(M177=0,"",L177/M177)))</f>
        <v/>
      </c>
      <c r="O177" s="11" t="n"/>
      <c r="P177" s="11" t="n"/>
      <c r="Q177" s="11" t="n"/>
      <c r="R177" s="11" t="n"/>
      <c r="S177" s="11" t="n"/>
      <c r="T177" s="17" t="n"/>
      <c r="U177" s="17" t="n"/>
    </row>
    <row r="178">
      <c r="A178" s="10" t="n"/>
      <c r="B178" s="11" t="n"/>
      <c r="C178" s="11" t="n"/>
      <c r="D178" s="11" t="n"/>
      <c r="E178" s="12" t="n"/>
      <c r="F178" s="12" t="n"/>
      <c r="G178" s="12" t="n"/>
      <c r="H178" s="11" t="n"/>
      <c r="I178" s="13" t="n"/>
      <c r="J178" s="14">
        <f>IF(A178="","",IF(C178="Long",F178-E178,E178-F178))</f>
        <v/>
      </c>
      <c r="K178" s="15">
        <f>IF(A178="","",J178*H178*D178)</f>
        <v/>
      </c>
      <c r="L178" s="15">
        <f>IF(A178="","",K178-I178)</f>
        <v/>
      </c>
      <c r="M178" s="15">
        <f>IF(A178="","",IF(G178="","",ABS(E178-G178)*H178*D178))</f>
        <v/>
      </c>
      <c r="N178" s="16">
        <f>IF(A178="","",IF(M178="","",IF(M178=0,"",L178/M178)))</f>
        <v/>
      </c>
      <c r="O178" s="11" t="n"/>
      <c r="P178" s="11" t="n"/>
      <c r="Q178" s="11" t="n"/>
      <c r="R178" s="11" t="n"/>
      <c r="S178" s="11" t="n"/>
      <c r="T178" s="17" t="n"/>
      <c r="U178" s="17" t="n"/>
    </row>
    <row r="179">
      <c r="A179" s="10" t="n"/>
      <c r="B179" s="11" t="n"/>
      <c r="C179" s="11" t="n"/>
      <c r="D179" s="11" t="n"/>
      <c r="E179" s="12" t="n"/>
      <c r="F179" s="12" t="n"/>
      <c r="G179" s="12" t="n"/>
      <c r="H179" s="11" t="n"/>
      <c r="I179" s="13" t="n"/>
      <c r="J179" s="14">
        <f>IF(A179="","",IF(C179="Long",F179-E179,E179-F179))</f>
        <v/>
      </c>
      <c r="K179" s="15">
        <f>IF(A179="","",J179*H179*D179)</f>
        <v/>
      </c>
      <c r="L179" s="15">
        <f>IF(A179="","",K179-I179)</f>
        <v/>
      </c>
      <c r="M179" s="15">
        <f>IF(A179="","",IF(G179="","",ABS(E179-G179)*H179*D179))</f>
        <v/>
      </c>
      <c r="N179" s="16">
        <f>IF(A179="","",IF(M179="","",IF(M179=0,"",L179/M179)))</f>
        <v/>
      </c>
      <c r="O179" s="11" t="n"/>
      <c r="P179" s="11" t="n"/>
      <c r="Q179" s="11" t="n"/>
      <c r="R179" s="11" t="n"/>
      <c r="S179" s="11" t="n"/>
      <c r="T179" s="17" t="n"/>
      <c r="U179" s="17" t="n"/>
    </row>
    <row r="180">
      <c r="A180" s="10" t="n"/>
      <c r="B180" s="11" t="n"/>
      <c r="C180" s="11" t="n"/>
      <c r="D180" s="11" t="n"/>
      <c r="E180" s="12" t="n"/>
      <c r="F180" s="12" t="n"/>
      <c r="G180" s="12" t="n"/>
      <c r="H180" s="11" t="n"/>
      <c r="I180" s="13" t="n"/>
      <c r="J180" s="14">
        <f>IF(A180="","",IF(C180="Long",F180-E180,E180-F180))</f>
        <v/>
      </c>
      <c r="K180" s="15">
        <f>IF(A180="","",J180*H180*D180)</f>
        <v/>
      </c>
      <c r="L180" s="15">
        <f>IF(A180="","",K180-I180)</f>
        <v/>
      </c>
      <c r="M180" s="15">
        <f>IF(A180="","",IF(G180="","",ABS(E180-G180)*H180*D180))</f>
        <v/>
      </c>
      <c r="N180" s="16">
        <f>IF(A180="","",IF(M180="","",IF(M180=0,"",L180/M180)))</f>
        <v/>
      </c>
      <c r="O180" s="11" t="n"/>
      <c r="P180" s="11" t="n"/>
      <c r="Q180" s="11" t="n"/>
      <c r="R180" s="11" t="n"/>
      <c r="S180" s="11" t="n"/>
      <c r="T180" s="17" t="n"/>
      <c r="U180" s="17" t="n"/>
    </row>
    <row r="181">
      <c r="A181" s="10" t="n"/>
      <c r="B181" s="11" t="n"/>
      <c r="C181" s="11" t="n"/>
      <c r="D181" s="11" t="n"/>
      <c r="E181" s="12" t="n"/>
      <c r="F181" s="12" t="n"/>
      <c r="G181" s="12" t="n"/>
      <c r="H181" s="11" t="n"/>
      <c r="I181" s="13" t="n"/>
      <c r="J181" s="14">
        <f>IF(A181="","",IF(C181="Long",F181-E181,E181-F181))</f>
        <v/>
      </c>
      <c r="K181" s="15">
        <f>IF(A181="","",J181*H181*D181)</f>
        <v/>
      </c>
      <c r="L181" s="15">
        <f>IF(A181="","",K181-I181)</f>
        <v/>
      </c>
      <c r="M181" s="15">
        <f>IF(A181="","",IF(G181="","",ABS(E181-G181)*H181*D181))</f>
        <v/>
      </c>
      <c r="N181" s="16">
        <f>IF(A181="","",IF(M181="","",IF(M181=0,"",L181/M181)))</f>
        <v/>
      </c>
      <c r="O181" s="11" t="n"/>
      <c r="P181" s="11" t="n"/>
      <c r="Q181" s="11" t="n"/>
      <c r="R181" s="11" t="n"/>
      <c r="S181" s="11" t="n"/>
      <c r="T181" s="17" t="n"/>
      <c r="U181" s="17" t="n"/>
    </row>
    <row r="182">
      <c r="A182" s="10" t="n"/>
      <c r="B182" s="11" t="n"/>
      <c r="C182" s="11" t="n"/>
      <c r="D182" s="11" t="n"/>
      <c r="E182" s="12" t="n"/>
      <c r="F182" s="12" t="n"/>
      <c r="G182" s="12" t="n"/>
      <c r="H182" s="11" t="n"/>
      <c r="I182" s="13" t="n"/>
      <c r="J182" s="14">
        <f>IF(A182="","",IF(C182="Long",F182-E182,E182-F182))</f>
        <v/>
      </c>
      <c r="K182" s="15">
        <f>IF(A182="","",J182*H182*D182)</f>
        <v/>
      </c>
      <c r="L182" s="15">
        <f>IF(A182="","",K182-I182)</f>
        <v/>
      </c>
      <c r="M182" s="15">
        <f>IF(A182="","",IF(G182="","",ABS(E182-G182)*H182*D182))</f>
        <v/>
      </c>
      <c r="N182" s="16">
        <f>IF(A182="","",IF(M182="","",IF(M182=0,"",L182/M182)))</f>
        <v/>
      </c>
      <c r="O182" s="11" t="n"/>
      <c r="P182" s="11" t="n"/>
      <c r="Q182" s="11" t="n"/>
      <c r="R182" s="11" t="n"/>
      <c r="S182" s="11" t="n"/>
      <c r="T182" s="17" t="n"/>
      <c r="U182" s="17" t="n"/>
    </row>
    <row r="183">
      <c r="A183" s="10" t="n"/>
      <c r="B183" s="11" t="n"/>
      <c r="C183" s="11" t="n"/>
      <c r="D183" s="11" t="n"/>
      <c r="E183" s="12" t="n"/>
      <c r="F183" s="12" t="n"/>
      <c r="G183" s="12" t="n"/>
      <c r="H183" s="11" t="n"/>
      <c r="I183" s="13" t="n"/>
      <c r="J183" s="14">
        <f>IF(A183="","",IF(C183="Long",F183-E183,E183-F183))</f>
        <v/>
      </c>
      <c r="K183" s="15">
        <f>IF(A183="","",J183*H183*D183)</f>
        <v/>
      </c>
      <c r="L183" s="15">
        <f>IF(A183="","",K183-I183)</f>
        <v/>
      </c>
      <c r="M183" s="15">
        <f>IF(A183="","",IF(G183="","",ABS(E183-G183)*H183*D183))</f>
        <v/>
      </c>
      <c r="N183" s="16">
        <f>IF(A183="","",IF(M183="","",IF(M183=0,"",L183/M183)))</f>
        <v/>
      </c>
      <c r="O183" s="11" t="n"/>
      <c r="P183" s="11" t="n"/>
      <c r="Q183" s="11" t="n"/>
      <c r="R183" s="11" t="n"/>
      <c r="S183" s="11" t="n"/>
      <c r="T183" s="17" t="n"/>
      <c r="U183" s="17" t="n"/>
    </row>
    <row r="184">
      <c r="A184" s="10" t="n"/>
      <c r="B184" s="11" t="n"/>
      <c r="C184" s="11" t="n"/>
      <c r="D184" s="11" t="n"/>
      <c r="E184" s="12" t="n"/>
      <c r="F184" s="12" t="n"/>
      <c r="G184" s="12" t="n"/>
      <c r="H184" s="11" t="n"/>
      <c r="I184" s="13" t="n"/>
      <c r="J184" s="14">
        <f>IF(A184="","",IF(C184="Long",F184-E184,E184-F184))</f>
        <v/>
      </c>
      <c r="K184" s="15">
        <f>IF(A184="","",J184*H184*D184)</f>
        <v/>
      </c>
      <c r="L184" s="15">
        <f>IF(A184="","",K184-I184)</f>
        <v/>
      </c>
      <c r="M184" s="15">
        <f>IF(A184="","",IF(G184="","",ABS(E184-G184)*H184*D184))</f>
        <v/>
      </c>
      <c r="N184" s="16">
        <f>IF(A184="","",IF(M184="","",IF(M184=0,"",L184/M184)))</f>
        <v/>
      </c>
      <c r="O184" s="11" t="n"/>
      <c r="P184" s="11" t="n"/>
      <c r="Q184" s="11" t="n"/>
      <c r="R184" s="11" t="n"/>
      <c r="S184" s="11" t="n"/>
      <c r="T184" s="17" t="n"/>
      <c r="U184" s="17" t="n"/>
    </row>
    <row r="185">
      <c r="A185" s="10" t="n"/>
      <c r="B185" s="11" t="n"/>
      <c r="C185" s="11" t="n"/>
      <c r="D185" s="11" t="n"/>
      <c r="E185" s="12" t="n"/>
      <c r="F185" s="12" t="n"/>
      <c r="G185" s="12" t="n"/>
      <c r="H185" s="11" t="n"/>
      <c r="I185" s="13" t="n"/>
      <c r="J185" s="14">
        <f>IF(A185="","",IF(C185="Long",F185-E185,E185-F185))</f>
        <v/>
      </c>
      <c r="K185" s="15">
        <f>IF(A185="","",J185*H185*D185)</f>
        <v/>
      </c>
      <c r="L185" s="15">
        <f>IF(A185="","",K185-I185)</f>
        <v/>
      </c>
      <c r="M185" s="15">
        <f>IF(A185="","",IF(G185="","",ABS(E185-G185)*H185*D185))</f>
        <v/>
      </c>
      <c r="N185" s="16">
        <f>IF(A185="","",IF(M185="","",IF(M185=0,"",L185/M185)))</f>
        <v/>
      </c>
      <c r="O185" s="11" t="n"/>
      <c r="P185" s="11" t="n"/>
      <c r="Q185" s="11" t="n"/>
      <c r="R185" s="11" t="n"/>
      <c r="S185" s="11" t="n"/>
      <c r="T185" s="17" t="n"/>
      <c r="U185" s="17" t="n"/>
    </row>
    <row r="186">
      <c r="A186" s="10" t="n"/>
      <c r="B186" s="11" t="n"/>
      <c r="C186" s="11" t="n"/>
      <c r="D186" s="11" t="n"/>
      <c r="E186" s="12" t="n"/>
      <c r="F186" s="12" t="n"/>
      <c r="G186" s="12" t="n"/>
      <c r="H186" s="11" t="n"/>
      <c r="I186" s="13" t="n"/>
      <c r="J186" s="14">
        <f>IF(A186="","",IF(C186="Long",F186-E186,E186-F186))</f>
        <v/>
      </c>
      <c r="K186" s="15">
        <f>IF(A186="","",J186*H186*D186)</f>
        <v/>
      </c>
      <c r="L186" s="15">
        <f>IF(A186="","",K186-I186)</f>
        <v/>
      </c>
      <c r="M186" s="15">
        <f>IF(A186="","",IF(G186="","",ABS(E186-G186)*H186*D186))</f>
        <v/>
      </c>
      <c r="N186" s="16">
        <f>IF(A186="","",IF(M186="","",IF(M186=0,"",L186/M186)))</f>
        <v/>
      </c>
      <c r="O186" s="11" t="n"/>
      <c r="P186" s="11" t="n"/>
      <c r="Q186" s="11" t="n"/>
      <c r="R186" s="11" t="n"/>
      <c r="S186" s="11" t="n"/>
      <c r="T186" s="17" t="n"/>
      <c r="U186" s="17" t="n"/>
    </row>
    <row r="187">
      <c r="A187" s="10" t="n"/>
      <c r="B187" s="11" t="n"/>
      <c r="C187" s="11" t="n"/>
      <c r="D187" s="11" t="n"/>
      <c r="E187" s="12" t="n"/>
      <c r="F187" s="12" t="n"/>
      <c r="G187" s="12" t="n"/>
      <c r="H187" s="11" t="n"/>
      <c r="I187" s="13" t="n"/>
      <c r="J187" s="14">
        <f>IF(A187="","",IF(C187="Long",F187-E187,E187-F187))</f>
        <v/>
      </c>
      <c r="K187" s="15">
        <f>IF(A187="","",J187*H187*D187)</f>
        <v/>
      </c>
      <c r="L187" s="15">
        <f>IF(A187="","",K187-I187)</f>
        <v/>
      </c>
      <c r="M187" s="15">
        <f>IF(A187="","",IF(G187="","",ABS(E187-G187)*H187*D187))</f>
        <v/>
      </c>
      <c r="N187" s="16">
        <f>IF(A187="","",IF(M187="","",IF(M187=0,"",L187/M187)))</f>
        <v/>
      </c>
      <c r="O187" s="11" t="n"/>
      <c r="P187" s="11" t="n"/>
      <c r="Q187" s="11" t="n"/>
      <c r="R187" s="11" t="n"/>
      <c r="S187" s="11" t="n"/>
      <c r="T187" s="17" t="n"/>
      <c r="U187" s="17" t="n"/>
    </row>
    <row r="188">
      <c r="A188" s="10" t="n"/>
      <c r="B188" s="11" t="n"/>
      <c r="C188" s="11" t="n"/>
      <c r="D188" s="11" t="n"/>
      <c r="E188" s="12" t="n"/>
      <c r="F188" s="12" t="n"/>
      <c r="G188" s="12" t="n"/>
      <c r="H188" s="11" t="n"/>
      <c r="I188" s="13" t="n"/>
      <c r="J188" s="14">
        <f>IF(A188="","",IF(C188="Long",F188-E188,E188-F188))</f>
        <v/>
      </c>
      <c r="K188" s="15">
        <f>IF(A188="","",J188*H188*D188)</f>
        <v/>
      </c>
      <c r="L188" s="15">
        <f>IF(A188="","",K188-I188)</f>
        <v/>
      </c>
      <c r="M188" s="15">
        <f>IF(A188="","",IF(G188="","",ABS(E188-G188)*H188*D188))</f>
        <v/>
      </c>
      <c r="N188" s="16">
        <f>IF(A188="","",IF(M188="","",IF(M188=0,"",L188/M188)))</f>
        <v/>
      </c>
      <c r="O188" s="11" t="n"/>
      <c r="P188" s="11" t="n"/>
      <c r="Q188" s="11" t="n"/>
      <c r="R188" s="11" t="n"/>
      <c r="S188" s="11" t="n"/>
      <c r="T188" s="17" t="n"/>
      <c r="U188" s="17" t="n"/>
    </row>
    <row r="189">
      <c r="A189" s="10" t="n"/>
      <c r="B189" s="11" t="n"/>
      <c r="C189" s="11" t="n"/>
      <c r="D189" s="11" t="n"/>
      <c r="E189" s="12" t="n"/>
      <c r="F189" s="12" t="n"/>
      <c r="G189" s="12" t="n"/>
      <c r="H189" s="11" t="n"/>
      <c r="I189" s="13" t="n"/>
      <c r="J189" s="14">
        <f>IF(A189="","",IF(C189="Long",F189-E189,E189-F189))</f>
        <v/>
      </c>
      <c r="K189" s="15">
        <f>IF(A189="","",J189*H189*D189)</f>
        <v/>
      </c>
      <c r="L189" s="15">
        <f>IF(A189="","",K189-I189)</f>
        <v/>
      </c>
      <c r="M189" s="15">
        <f>IF(A189="","",IF(G189="","",ABS(E189-G189)*H189*D189))</f>
        <v/>
      </c>
      <c r="N189" s="16">
        <f>IF(A189="","",IF(M189="","",IF(M189=0,"",L189/M189)))</f>
        <v/>
      </c>
      <c r="O189" s="11" t="n"/>
      <c r="P189" s="11" t="n"/>
      <c r="Q189" s="11" t="n"/>
      <c r="R189" s="11" t="n"/>
      <c r="S189" s="11" t="n"/>
      <c r="T189" s="17" t="n"/>
      <c r="U189" s="17" t="n"/>
    </row>
    <row r="190">
      <c r="A190" s="10" t="n"/>
      <c r="B190" s="11" t="n"/>
      <c r="C190" s="11" t="n"/>
      <c r="D190" s="11" t="n"/>
      <c r="E190" s="12" t="n"/>
      <c r="F190" s="12" t="n"/>
      <c r="G190" s="12" t="n"/>
      <c r="H190" s="11" t="n"/>
      <c r="I190" s="13" t="n"/>
      <c r="J190" s="14">
        <f>IF(A190="","",IF(C190="Long",F190-E190,E190-F190))</f>
        <v/>
      </c>
      <c r="K190" s="15">
        <f>IF(A190="","",J190*H190*D190)</f>
        <v/>
      </c>
      <c r="L190" s="15">
        <f>IF(A190="","",K190-I190)</f>
        <v/>
      </c>
      <c r="M190" s="15">
        <f>IF(A190="","",IF(G190="","",ABS(E190-G190)*H190*D190))</f>
        <v/>
      </c>
      <c r="N190" s="16">
        <f>IF(A190="","",IF(M190="","",IF(M190=0,"",L190/M190)))</f>
        <v/>
      </c>
      <c r="O190" s="11" t="n"/>
      <c r="P190" s="11" t="n"/>
      <c r="Q190" s="11" t="n"/>
      <c r="R190" s="11" t="n"/>
      <c r="S190" s="11" t="n"/>
      <c r="T190" s="17" t="n"/>
      <c r="U190" s="17" t="n"/>
    </row>
    <row r="191">
      <c r="A191" s="10" t="n"/>
      <c r="B191" s="11" t="n"/>
      <c r="C191" s="11" t="n"/>
      <c r="D191" s="11" t="n"/>
      <c r="E191" s="12" t="n"/>
      <c r="F191" s="12" t="n"/>
      <c r="G191" s="12" t="n"/>
      <c r="H191" s="11" t="n"/>
      <c r="I191" s="13" t="n"/>
      <c r="J191" s="14">
        <f>IF(A191="","",IF(C191="Long",F191-E191,E191-F191))</f>
        <v/>
      </c>
      <c r="K191" s="15">
        <f>IF(A191="","",J191*H191*D191)</f>
        <v/>
      </c>
      <c r="L191" s="15">
        <f>IF(A191="","",K191-I191)</f>
        <v/>
      </c>
      <c r="M191" s="15">
        <f>IF(A191="","",IF(G191="","",ABS(E191-G191)*H191*D191))</f>
        <v/>
      </c>
      <c r="N191" s="16">
        <f>IF(A191="","",IF(M191="","",IF(M191=0,"",L191/M191)))</f>
        <v/>
      </c>
      <c r="O191" s="11" t="n"/>
      <c r="P191" s="11" t="n"/>
      <c r="Q191" s="11" t="n"/>
      <c r="R191" s="11" t="n"/>
      <c r="S191" s="11" t="n"/>
      <c r="T191" s="17" t="n"/>
      <c r="U191" s="17" t="n"/>
    </row>
    <row r="192">
      <c r="A192" s="10" t="n"/>
      <c r="B192" s="11" t="n"/>
      <c r="C192" s="11" t="n"/>
      <c r="D192" s="11" t="n"/>
      <c r="E192" s="12" t="n"/>
      <c r="F192" s="12" t="n"/>
      <c r="G192" s="12" t="n"/>
      <c r="H192" s="11" t="n"/>
      <c r="I192" s="13" t="n"/>
      <c r="J192" s="14">
        <f>IF(A192="","",IF(C192="Long",F192-E192,E192-F192))</f>
        <v/>
      </c>
      <c r="K192" s="15">
        <f>IF(A192="","",J192*H192*D192)</f>
        <v/>
      </c>
      <c r="L192" s="15">
        <f>IF(A192="","",K192-I192)</f>
        <v/>
      </c>
      <c r="M192" s="15">
        <f>IF(A192="","",IF(G192="","",ABS(E192-G192)*H192*D192))</f>
        <v/>
      </c>
      <c r="N192" s="16">
        <f>IF(A192="","",IF(M192="","",IF(M192=0,"",L192/M192)))</f>
        <v/>
      </c>
      <c r="O192" s="11" t="n"/>
      <c r="P192" s="11" t="n"/>
      <c r="Q192" s="11" t="n"/>
      <c r="R192" s="11" t="n"/>
      <c r="S192" s="11" t="n"/>
      <c r="T192" s="17" t="n"/>
      <c r="U192" s="17" t="n"/>
    </row>
    <row r="193">
      <c r="A193" s="10" t="n"/>
      <c r="B193" s="11" t="n"/>
      <c r="C193" s="11" t="n"/>
      <c r="D193" s="11" t="n"/>
      <c r="E193" s="12" t="n"/>
      <c r="F193" s="12" t="n"/>
      <c r="G193" s="12" t="n"/>
      <c r="H193" s="11" t="n"/>
      <c r="I193" s="13" t="n"/>
      <c r="J193" s="14">
        <f>IF(A193="","",IF(C193="Long",F193-E193,E193-F193))</f>
        <v/>
      </c>
      <c r="K193" s="15">
        <f>IF(A193="","",J193*H193*D193)</f>
        <v/>
      </c>
      <c r="L193" s="15">
        <f>IF(A193="","",K193-I193)</f>
        <v/>
      </c>
      <c r="M193" s="15">
        <f>IF(A193="","",IF(G193="","",ABS(E193-G193)*H193*D193))</f>
        <v/>
      </c>
      <c r="N193" s="16">
        <f>IF(A193="","",IF(M193="","",IF(M193=0,"",L193/M193)))</f>
        <v/>
      </c>
      <c r="O193" s="11" t="n"/>
      <c r="P193" s="11" t="n"/>
      <c r="Q193" s="11" t="n"/>
      <c r="R193" s="11" t="n"/>
      <c r="S193" s="11" t="n"/>
      <c r="T193" s="17" t="n"/>
      <c r="U193" s="17" t="n"/>
    </row>
    <row r="194">
      <c r="A194" s="10" t="n"/>
      <c r="B194" s="11" t="n"/>
      <c r="C194" s="11" t="n"/>
      <c r="D194" s="11" t="n"/>
      <c r="E194" s="12" t="n"/>
      <c r="F194" s="12" t="n"/>
      <c r="G194" s="12" t="n"/>
      <c r="H194" s="11" t="n"/>
      <c r="I194" s="13" t="n"/>
      <c r="J194" s="14">
        <f>IF(A194="","",IF(C194="Long",F194-E194,E194-F194))</f>
        <v/>
      </c>
      <c r="K194" s="15">
        <f>IF(A194="","",J194*H194*D194)</f>
        <v/>
      </c>
      <c r="L194" s="15">
        <f>IF(A194="","",K194-I194)</f>
        <v/>
      </c>
      <c r="M194" s="15">
        <f>IF(A194="","",IF(G194="","",ABS(E194-G194)*H194*D194))</f>
        <v/>
      </c>
      <c r="N194" s="16">
        <f>IF(A194="","",IF(M194="","",IF(M194=0,"",L194/M194)))</f>
        <v/>
      </c>
      <c r="O194" s="11" t="n"/>
      <c r="P194" s="11" t="n"/>
      <c r="Q194" s="11" t="n"/>
      <c r="R194" s="11" t="n"/>
      <c r="S194" s="11" t="n"/>
      <c r="T194" s="17" t="n"/>
      <c r="U194" s="17" t="n"/>
    </row>
    <row r="195">
      <c r="A195" s="10" t="n"/>
      <c r="B195" s="11" t="n"/>
      <c r="C195" s="11" t="n"/>
      <c r="D195" s="11" t="n"/>
      <c r="E195" s="12" t="n"/>
      <c r="F195" s="12" t="n"/>
      <c r="G195" s="12" t="n"/>
      <c r="H195" s="11" t="n"/>
      <c r="I195" s="13" t="n"/>
      <c r="J195" s="14">
        <f>IF(A195="","",IF(C195="Long",F195-E195,E195-F195))</f>
        <v/>
      </c>
      <c r="K195" s="15">
        <f>IF(A195="","",J195*H195*D195)</f>
        <v/>
      </c>
      <c r="L195" s="15">
        <f>IF(A195="","",K195-I195)</f>
        <v/>
      </c>
      <c r="M195" s="15">
        <f>IF(A195="","",IF(G195="","",ABS(E195-G195)*H195*D195))</f>
        <v/>
      </c>
      <c r="N195" s="16">
        <f>IF(A195="","",IF(M195="","",IF(M195=0,"",L195/M195)))</f>
        <v/>
      </c>
      <c r="O195" s="11" t="n"/>
      <c r="P195" s="11" t="n"/>
      <c r="Q195" s="11" t="n"/>
      <c r="R195" s="11" t="n"/>
      <c r="S195" s="11" t="n"/>
      <c r="T195" s="17" t="n"/>
      <c r="U195" s="17" t="n"/>
    </row>
    <row r="196">
      <c r="A196" s="10" t="n"/>
      <c r="B196" s="11" t="n"/>
      <c r="C196" s="11" t="n"/>
      <c r="D196" s="11" t="n"/>
      <c r="E196" s="12" t="n"/>
      <c r="F196" s="12" t="n"/>
      <c r="G196" s="12" t="n"/>
      <c r="H196" s="11" t="n"/>
      <c r="I196" s="13" t="n"/>
      <c r="J196" s="14">
        <f>IF(A196="","",IF(C196="Long",F196-E196,E196-F196))</f>
        <v/>
      </c>
      <c r="K196" s="15">
        <f>IF(A196="","",J196*H196*D196)</f>
        <v/>
      </c>
      <c r="L196" s="15">
        <f>IF(A196="","",K196-I196)</f>
        <v/>
      </c>
      <c r="M196" s="15">
        <f>IF(A196="","",IF(G196="","",ABS(E196-G196)*H196*D196))</f>
        <v/>
      </c>
      <c r="N196" s="16">
        <f>IF(A196="","",IF(M196="","",IF(M196=0,"",L196/M196)))</f>
        <v/>
      </c>
      <c r="O196" s="11" t="n"/>
      <c r="P196" s="11" t="n"/>
      <c r="Q196" s="11" t="n"/>
      <c r="R196" s="11" t="n"/>
      <c r="S196" s="11" t="n"/>
      <c r="T196" s="17" t="n"/>
      <c r="U196" s="17" t="n"/>
    </row>
    <row r="197">
      <c r="A197" s="10" t="n"/>
      <c r="B197" s="11" t="n"/>
      <c r="C197" s="11" t="n"/>
      <c r="D197" s="11" t="n"/>
      <c r="E197" s="12" t="n"/>
      <c r="F197" s="12" t="n"/>
      <c r="G197" s="12" t="n"/>
      <c r="H197" s="11" t="n"/>
      <c r="I197" s="13" t="n"/>
      <c r="J197" s="14">
        <f>IF(A197="","",IF(C197="Long",F197-E197,E197-F197))</f>
        <v/>
      </c>
      <c r="K197" s="15">
        <f>IF(A197="","",J197*H197*D197)</f>
        <v/>
      </c>
      <c r="L197" s="15">
        <f>IF(A197="","",K197-I197)</f>
        <v/>
      </c>
      <c r="M197" s="15">
        <f>IF(A197="","",IF(G197="","",ABS(E197-G197)*H197*D197))</f>
        <v/>
      </c>
      <c r="N197" s="16">
        <f>IF(A197="","",IF(M197="","",IF(M197=0,"",L197/M197)))</f>
        <v/>
      </c>
      <c r="O197" s="11" t="n"/>
      <c r="P197" s="11" t="n"/>
      <c r="Q197" s="11" t="n"/>
      <c r="R197" s="11" t="n"/>
      <c r="S197" s="11" t="n"/>
      <c r="T197" s="17" t="n"/>
      <c r="U197" s="17" t="n"/>
    </row>
    <row r="198">
      <c r="A198" s="10" t="n"/>
      <c r="B198" s="11" t="n"/>
      <c r="C198" s="11" t="n"/>
      <c r="D198" s="11" t="n"/>
      <c r="E198" s="12" t="n"/>
      <c r="F198" s="12" t="n"/>
      <c r="G198" s="12" t="n"/>
      <c r="H198" s="11" t="n"/>
      <c r="I198" s="13" t="n"/>
      <c r="J198" s="14">
        <f>IF(A198="","",IF(C198="Long",F198-E198,E198-F198))</f>
        <v/>
      </c>
      <c r="K198" s="15">
        <f>IF(A198="","",J198*H198*D198)</f>
        <v/>
      </c>
      <c r="L198" s="15">
        <f>IF(A198="","",K198-I198)</f>
        <v/>
      </c>
      <c r="M198" s="15">
        <f>IF(A198="","",IF(G198="","",ABS(E198-G198)*H198*D198))</f>
        <v/>
      </c>
      <c r="N198" s="16">
        <f>IF(A198="","",IF(M198="","",IF(M198=0,"",L198/M198)))</f>
        <v/>
      </c>
      <c r="O198" s="11" t="n"/>
      <c r="P198" s="11" t="n"/>
      <c r="Q198" s="11" t="n"/>
      <c r="R198" s="11" t="n"/>
      <c r="S198" s="11" t="n"/>
      <c r="T198" s="17" t="n"/>
      <c r="U198" s="17" t="n"/>
    </row>
    <row r="199">
      <c r="A199" s="10" t="n"/>
      <c r="B199" s="11" t="n"/>
      <c r="C199" s="11" t="n"/>
      <c r="D199" s="11" t="n"/>
      <c r="E199" s="12" t="n"/>
      <c r="F199" s="12" t="n"/>
      <c r="G199" s="12" t="n"/>
      <c r="H199" s="11" t="n"/>
      <c r="I199" s="13" t="n"/>
      <c r="J199" s="14">
        <f>IF(A199="","",IF(C199="Long",F199-E199,E199-F199))</f>
        <v/>
      </c>
      <c r="K199" s="15">
        <f>IF(A199="","",J199*H199*D199)</f>
        <v/>
      </c>
      <c r="L199" s="15">
        <f>IF(A199="","",K199-I199)</f>
        <v/>
      </c>
      <c r="M199" s="15">
        <f>IF(A199="","",IF(G199="","",ABS(E199-G199)*H199*D199))</f>
        <v/>
      </c>
      <c r="N199" s="16">
        <f>IF(A199="","",IF(M199="","",IF(M199=0,"",L199/M199)))</f>
        <v/>
      </c>
      <c r="O199" s="11" t="n"/>
      <c r="P199" s="11" t="n"/>
      <c r="Q199" s="11" t="n"/>
      <c r="R199" s="11" t="n"/>
      <c r="S199" s="11" t="n"/>
      <c r="T199" s="17" t="n"/>
      <c r="U199" s="17" t="n"/>
    </row>
    <row r="200">
      <c r="A200" s="10" t="n"/>
      <c r="B200" s="11" t="n"/>
      <c r="C200" s="11" t="n"/>
      <c r="D200" s="11" t="n"/>
      <c r="E200" s="12" t="n"/>
      <c r="F200" s="12" t="n"/>
      <c r="G200" s="12" t="n"/>
      <c r="H200" s="11" t="n"/>
      <c r="I200" s="13" t="n"/>
      <c r="J200" s="14">
        <f>IF(A200="","",IF(C200="Long",F200-E200,E200-F200))</f>
        <v/>
      </c>
      <c r="K200" s="15">
        <f>IF(A200="","",J200*H200*D200)</f>
        <v/>
      </c>
      <c r="L200" s="15">
        <f>IF(A200="","",K200-I200)</f>
        <v/>
      </c>
      <c r="M200" s="15">
        <f>IF(A200="","",IF(G200="","",ABS(E200-G200)*H200*D200))</f>
        <v/>
      </c>
      <c r="N200" s="16">
        <f>IF(A200="","",IF(M200="","",IF(M200=0,"",L200/M200)))</f>
        <v/>
      </c>
      <c r="O200" s="11" t="n"/>
      <c r="P200" s="11" t="n"/>
      <c r="Q200" s="11" t="n"/>
      <c r="R200" s="11" t="n"/>
      <c r="S200" s="11" t="n"/>
      <c r="T200" s="17" t="n"/>
      <c r="U200" s="17" t="n"/>
    </row>
    <row r="201">
      <c r="A201" s="10" t="n"/>
      <c r="B201" s="11" t="n"/>
      <c r="C201" s="11" t="n"/>
      <c r="D201" s="11" t="n"/>
      <c r="E201" s="12" t="n"/>
      <c r="F201" s="12" t="n"/>
      <c r="G201" s="12" t="n"/>
      <c r="H201" s="11" t="n"/>
      <c r="I201" s="13" t="n"/>
      <c r="J201" s="14">
        <f>IF(A201="","",IF(C201="Long",F201-E201,E201-F201))</f>
        <v/>
      </c>
      <c r="K201" s="15">
        <f>IF(A201="","",J201*H201*D201)</f>
        <v/>
      </c>
      <c r="L201" s="15">
        <f>IF(A201="","",K201-I201)</f>
        <v/>
      </c>
      <c r="M201" s="15">
        <f>IF(A201="","",IF(G201="","",ABS(E201-G201)*H201*D201))</f>
        <v/>
      </c>
      <c r="N201" s="16">
        <f>IF(A201="","",IF(M201="","",IF(M201=0,"",L201/M201)))</f>
        <v/>
      </c>
      <c r="O201" s="11" t="n"/>
      <c r="P201" s="11" t="n"/>
      <c r="Q201" s="11" t="n"/>
      <c r="R201" s="11" t="n"/>
      <c r="S201" s="11" t="n"/>
      <c r="T201" s="17" t="n"/>
      <c r="U201" s="17" t="n"/>
    </row>
    <row r="202">
      <c r="A202" s="10" t="n"/>
      <c r="B202" s="11" t="n"/>
      <c r="C202" s="11" t="n"/>
      <c r="D202" s="11" t="n"/>
      <c r="E202" s="12" t="n"/>
      <c r="F202" s="12" t="n"/>
      <c r="G202" s="12" t="n"/>
      <c r="H202" s="11" t="n"/>
      <c r="I202" s="13" t="n"/>
      <c r="J202" s="14">
        <f>IF(A202="","",IF(C202="Long",F202-E202,E202-F202))</f>
        <v/>
      </c>
      <c r="K202" s="15">
        <f>IF(A202="","",J202*H202*D202)</f>
        <v/>
      </c>
      <c r="L202" s="15">
        <f>IF(A202="","",K202-I202)</f>
        <v/>
      </c>
      <c r="M202" s="15">
        <f>IF(A202="","",IF(G202="","",ABS(E202-G202)*H202*D202))</f>
        <v/>
      </c>
      <c r="N202" s="16">
        <f>IF(A202="","",IF(M202="","",IF(M202=0,"",L202/M202)))</f>
        <v/>
      </c>
      <c r="O202" s="11" t="n"/>
      <c r="P202" s="11" t="n"/>
      <c r="Q202" s="11" t="n"/>
      <c r="R202" s="11" t="n"/>
      <c r="S202" s="11" t="n"/>
      <c r="T202" s="17" t="n"/>
      <c r="U202" s="17" t="n"/>
    </row>
    <row r="203">
      <c r="A203" s="10" t="n"/>
      <c r="B203" s="11" t="n"/>
      <c r="C203" s="11" t="n"/>
      <c r="D203" s="11" t="n"/>
      <c r="E203" s="12" t="n"/>
      <c r="F203" s="12" t="n"/>
      <c r="G203" s="12" t="n"/>
      <c r="H203" s="11" t="n"/>
      <c r="I203" s="13" t="n"/>
      <c r="J203" s="14">
        <f>IF(A203="","",IF(C203="Long",F203-E203,E203-F203))</f>
        <v/>
      </c>
      <c r="K203" s="15">
        <f>IF(A203="","",J203*H203*D203)</f>
        <v/>
      </c>
      <c r="L203" s="15">
        <f>IF(A203="","",K203-I203)</f>
        <v/>
      </c>
      <c r="M203" s="15">
        <f>IF(A203="","",IF(G203="","",ABS(E203-G203)*H203*D203))</f>
        <v/>
      </c>
      <c r="N203" s="16">
        <f>IF(A203="","",IF(M203="","",IF(M203=0,"",L203/M203)))</f>
        <v/>
      </c>
      <c r="O203" s="11" t="n"/>
      <c r="P203" s="11" t="n"/>
      <c r="Q203" s="11" t="n"/>
      <c r="R203" s="11" t="n"/>
      <c r="S203" s="11" t="n"/>
      <c r="T203" s="17" t="n"/>
      <c r="U203" s="17" t="n"/>
    </row>
    <row r="204">
      <c r="A204" s="10" t="n"/>
      <c r="B204" s="11" t="n"/>
      <c r="C204" s="11" t="n"/>
      <c r="D204" s="11" t="n"/>
      <c r="E204" s="12" t="n"/>
      <c r="F204" s="12" t="n"/>
      <c r="G204" s="12" t="n"/>
      <c r="H204" s="11" t="n"/>
      <c r="I204" s="13" t="n"/>
      <c r="J204" s="14">
        <f>IF(A204="","",IF(C204="Long",F204-E204,E204-F204))</f>
        <v/>
      </c>
      <c r="K204" s="15">
        <f>IF(A204="","",J204*H204*D204)</f>
        <v/>
      </c>
      <c r="L204" s="15">
        <f>IF(A204="","",K204-I204)</f>
        <v/>
      </c>
      <c r="M204" s="15">
        <f>IF(A204="","",IF(G204="","",ABS(E204-G204)*H204*D204))</f>
        <v/>
      </c>
      <c r="N204" s="16">
        <f>IF(A204="","",IF(M204="","",IF(M204=0,"",L204/M204)))</f>
        <v/>
      </c>
      <c r="O204" s="11" t="n"/>
      <c r="P204" s="11" t="n"/>
      <c r="Q204" s="11" t="n"/>
      <c r="R204" s="11" t="n"/>
      <c r="S204" s="11" t="n"/>
      <c r="T204" s="17" t="n"/>
      <c r="U204" s="17" t="n"/>
    </row>
    <row r="205">
      <c r="A205" s="10" t="n"/>
      <c r="B205" s="11" t="n"/>
      <c r="C205" s="11" t="n"/>
      <c r="D205" s="11" t="n"/>
      <c r="E205" s="12" t="n"/>
      <c r="F205" s="12" t="n"/>
      <c r="G205" s="12" t="n"/>
      <c r="H205" s="11" t="n"/>
      <c r="I205" s="13" t="n"/>
      <c r="J205" s="14">
        <f>IF(A205="","",IF(C205="Long",F205-E205,E205-F205))</f>
        <v/>
      </c>
      <c r="K205" s="15">
        <f>IF(A205="","",J205*H205*D205)</f>
        <v/>
      </c>
      <c r="L205" s="15">
        <f>IF(A205="","",K205-I205)</f>
        <v/>
      </c>
      <c r="M205" s="15">
        <f>IF(A205="","",IF(G205="","",ABS(E205-G205)*H205*D205))</f>
        <v/>
      </c>
      <c r="N205" s="16">
        <f>IF(A205="","",IF(M205="","",IF(M205=0,"",L205/M205)))</f>
        <v/>
      </c>
      <c r="O205" s="11" t="n"/>
      <c r="P205" s="11" t="n"/>
      <c r="Q205" s="11" t="n"/>
      <c r="R205" s="11" t="n"/>
      <c r="S205" s="11" t="n"/>
      <c r="T205" s="17" t="n"/>
      <c r="U205" s="17" t="n"/>
    </row>
    <row r="206">
      <c r="A206" s="10" t="n"/>
      <c r="B206" s="11" t="n"/>
      <c r="C206" s="11" t="n"/>
      <c r="D206" s="11" t="n"/>
      <c r="E206" s="12" t="n"/>
      <c r="F206" s="12" t="n"/>
      <c r="G206" s="12" t="n"/>
      <c r="H206" s="11" t="n"/>
      <c r="I206" s="13" t="n"/>
      <c r="J206" s="14">
        <f>IF(A206="","",IF(C206="Long",F206-E206,E206-F206))</f>
        <v/>
      </c>
      <c r="K206" s="15">
        <f>IF(A206="","",J206*H206*D206)</f>
        <v/>
      </c>
      <c r="L206" s="15">
        <f>IF(A206="","",K206-I206)</f>
        <v/>
      </c>
      <c r="M206" s="15">
        <f>IF(A206="","",IF(G206="","",ABS(E206-G206)*H206*D206))</f>
        <v/>
      </c>
      <c r="N206" s="16">
        <f>IF(A206="","",IF(M206="","",IF(M206=0,"",L206/M206)))</f>
        <v/>
      </c>
      <c r="O206" s="11" t="n"/>
      <c r="P206" s="11" t="n"/>
      <c r="Q206" s="11" t="n"/>
      <c r="R206" s="11" t="n"/>
      <c r="S206" s="11" t="n"/>
      <c r="T206" s="17" t="n"/>
      <c r="U206" s="17" t="n"/>
    </row>
    <row r="207">
      <c r="A207" s="10" t="n"/>
      <c r="B207" s="11" t="n"/>
      <c r="C207" s="11" t="n"/>
      <c r="D207" s="11" t="n"/>
      <c r="E207" s="12" t="n"/>
      <c r="F207" s="12" t="n"/>
      <c r="G207" s="12" t="n"/>
      <c r="H207" s="11" t="n"/>
      <c r="I207" s="13" t="n"/>
      <c r="J207" s="14">
        <f>IF(A207="","",IF(C207="Long",F207-E207,E207-F207))</f>
        <v/>
      </c>
      <c r="K207" s="15">
        <f>IF(A207="","",J207*H207*D207)</f>
        <v/>
      </c>
      <c r="L207" s="15">
        <f>IF(A207="","",K207-I207)</f>
        <v/>
      </c>
      <c r="M207" s="15">
        <f>IF(A207="","",IF(G207="","",ABS(E207-G207)*H207*D207))</f>
        <v/>
      </c>
      <c r="N207" s="16">
        <f>IF(A207="","",IF(M207="","",IF(M207=0,"",L207/M207)))</f>
        <v/>
      </c>
      <c r="O207" s="11" t="n"/>
      <c r="P207" s="11" t="n"/>
      <c r="Q207" s="11" t="n"/>
      <c r="R207" s="11" t="n"/>
      <c r="S207" s="11" t="n"/>
      <c r="T207" s="17" t="n"/>
      <c r="U207" s="17" t="n"/>
    </row>
    <row r="208">
      <c r="A208" s="10" t="n"/>
      <c r="B208" s="11" t="n"/>
      <c r="C208" s="11" t="n"/>
      <c r="D208" s="11" t="n"/>
      <c r="E208" s="12" t="n"/>
      <c r="F208" s="12" t="n"/>
      <c r="G208" s="12" t="n"/>
      <c r="H208" s="11" t="n"/>
      <c r="I208" s="13" t="n"/>
      <c r="J208" s="14">
        <f>IF(A208="","",IF(C208="Long",F208-E208,E208-F208))</f>
        <v/>
      </c>
      <c r="K208" s="15">
        <f>IF(A208="","",J208*H208*D208)</f>
        <v/>
      </c>
      <c r="L208" s="15">
        <f>IF(A208="","",K208-I208)</f>
        <v/>
      </c>
      <c r="M208" s="15">
        <f>IF(A208="","",IF(G208="","",ABS(E208-G208)*H208*D208))</f>
        <v/>
      </c>
      <c r="N208" s="16">
        <f>IF(A208="","",IF(M208="","",IF(M208=0,"",L208/M208)))</f>
        <v/>
      </c>
      <c r="O208" s="11" t="n"/>
      <c r="P208" s="11" t="n"/>
      <c r="Q208" s="11" t="n"/>
      <c r="R208" s="11" t="n"/>
      <c r="S208" s="11" t="n"/>
      <c r="T208" s="17" t="n"/>
      <c r="U208" s="17" t="n"/>
    </row>
    <row r="209">
      <c r="A209" s="10" t="n"/>
      <c r="B209" s="11" t="n"/>
      <c r="C209" s="11" t="n"/>
      <c r="D209" s="11" t="n"/>
      <c r="E209" s="12" t="n"/>
      <c r="F209" s="12" t="n"/>
      <c r="G209" s="12" t="n"/>
      <c r="H209" s="11" t="n"/>
      <c r="I209" s="13" t="n"/>
      <c r="J209" s="14">
        <f>IF(A209="","",IF(C209="Long",F209-E209,E209-F209))</f>
        <v/>
      </c>
      <c r="K209" s="15">
        <f>IF(A209="","",J209*H209*D209)</f>
        <v/>
      </c>
      <c r="L209" s="15">
        <f>IF(A209="","",K209-I209)</f>
        <v/>
      </c>
      <c r="M209" s="15">
        <f>IF(A209="","",IF(G209="","",ABS(E209-G209)*H209*D209))</f>
        <v/>
      </c>
      <c r="N209" s="16">
        <f>IF(A209="","",IF(M209="","",IF(M209=0,"",L209/M209)))</f>
        <v/>
      </c>
      <c r="O209" s="11" t="n"/>
      <c r="P209" s="11" t="n"/>
      <c r="Q209" s="11" t="n"/>
      <c r="R209" s="11" t="n"/>
      <c r="S209" s="11" t="n"/>
      <c r="T209" s="17" t="n"/>
      <c r="U209" s="17" t="n"/>
    </row>
    <row r="210">
      <c r="A210" s="10" t="n"/>
      <c r="B210" s="11" t="n"/>
      <c r="C210" s="11" t="n"/>
      <c r="D210" s="11" t="n"/>
      <c r="E210" s="12" t="n"/>
      <c r="F210" s="12" t="n"/>
      <c r="G210" s="12" t="n"/>
      <c r="H210" s="11" t="n"/>
      <c r="I210" s="13" t="n"/>
      <c r="J210" s="14">
        <f>IF(A210="","",IF(C210="Long",F210-E210,E210-F210))</f>
        <v/>
      </c>
      <c r="K210" s="15">
        <f>IF(A210="","",J210*H210*D210)</f>
        <v/>
      </c>
      <c r="L210" s="15">
        <f>IF(A210="","",K210-I210)</f>
        <v/>
      </c>
      <c r="M210" s="15">
        <f>IF(A210="","",IF(G210="","",ABS(E210-G210)*H210*D210))</f>
        <v/>
      </c>
      <c r="N210" s="16">
        <f>IF(A210="","",IF(M210="","",IF(M210=0,"",L210/M210)))</f>
        <v/>
      </c>
      <c r="O210" s="11" t="n"/>
      <c r="P210" s="11" t="n"/>
      <c r="Q210" s="11" t="n"/>
      <c r="R210" s="11" t="n"/>
      <c r="S210" s="11" t="n"/>
      <c r="T210" s="17" t="n"/>
      <c r="U210" s="17" t="n"/>
    </row>
    <row r="211">
      <c r="A211" s="10" t="n"/>
      <c r="B211" s="11" t="n"/>
      <c r="C211" s="11" t="n"/>
      <c r="D211" s="11" t="n"/>
      <c r="E211" s="12" t="n"/>
      <c r="F211" s="12" t="n"/>
      <c r="G211" s="12" t="n"/>
      <c r="H211" s="11" t="n"/>
      <c r="I211" s="13" t="n"/>
      <c r="J211" s="14">
        <f>IF(A211="","",IF(C211="Long",F211-E211,E211-F211))</f>
        <v/>
      </c>
      <c r="K211" s="15">
        <f>IF(A211="","",J211*H211*D211)</f>
        <v/>
      </c>
      <c r="L211" s="15">
        <f>IF(A211="","",K211-I211)</f>
        <v/>
      </c>
      <c r="M211" s="15">
        <f>IF(A211="","",IF(G211="","",ABS(E211-G211)*H211*D211))</f>
        <v/>
      </c>
      <c r="N211" s="16">
        <f>IF(A211="","",IF(M211="","",IF(M211=0,"",L211/M211)))</f>
        <v/>
      </c>
      <c r="O211" s="11" t="n"/>
      <c r="P211" s="11" t="n"/>
      <c r="Q211" s="11" t="n"/>
      <c r="R211" s="11" t="n"/>
      <c r="S211" s="11" t="n"/>
      <c r="T211" s="17" t="n"/>
      <c r="U211" s="17" t="n"/>
    </row>
    <row r="212">
      <c r="A212" s="10" t="n"/>
      <c r="B212" s="11" t="n"/>
      <c r="C212" s="11" t="n"/>
      <c r="D212" s="11" t="n"/>
      <c r="E212" s="12" t="n"/>
      <c r="F212" s="12" t="n"/>
      <c r="G212" s="12" t="n"/>
      <c r="H212" s="11" t="n"/>
      <c r="I212" s="13" t="n"/>
      <c r="J212" s="14">
        <f>IF(A212="","",IF(C212="Long",F212-E212,E212-F212))</f>
        <v/>
      </c>
      <c r="K212" s="15">
        <f>IF(A212="","",J212*H212*D212)</f>
        <v/>
      </c>
      <c r="L212" s="15">
        <f>IF(A212="","",K212-I212)</f>
        <v/>
      </c>
      <c r="M212" s="15">
        <f>IF(A212="","",IF(G212="","",ABS(E212-G212)*H212*D212))</f>
        <v/>
      </c>
      <c r="N212" s="16">
        <f>IF(A212="","",IF(M212="","",IF(M212=0,"",L212/M212)))</f>
        <v/>
      </c>
      <c r="O212" s="11" t="n"/>
      <c r="P212" s="11" t="n"/>
      <c r="Q212" s="11" t="n"/>
      <c r="R212" s="11" t="n"/>
      <c r="S212" s="11" t="n"/>
      <c r="T212" s="17" t="n"/>
      <c r="U212" s="17" t="n"/>
    </row>
    <row r="213">
      <c r="A213" s="10" t="n"/>
      <c r="B213" s="11" t="n"/>
      <c r="C213" s="11" t="n"/>
      <c r="D213" s="11" t="n"/>
      <c r="E213" s="12" t="n"/>
      <c r="F213" s="12" t="n"/>
      <c r="G213" s="12" t="n"/>
      <c r="H213" s="11" t="n"/>
      <c r="I213" s="13" t="n"/>
      <c r="J213" s="14">
        <f>IF(A213="","",IF(C213="Long",F213-E213,E213-F213))</f>
        <v/>
      </c>
      <c r="K213" s="15">
        <f>IF(A213="","",J213*H213*D213)</f>
        <v/>
      </c>
      <c r="L213" s="15">
        <f>IF(A213="","",K213-I213)</f>
        <v/>
      </c>
      <c r="M213" s="15">
        <f>IF(A213="","",IF(G213="","",ABS(E213-G213)*H213*D213))</f>
        <v/>
      </c>
      <c r="N213" s="16">
        <f>IF(A213="","",IF(M213="","",IF(M213=0,"",L213/M213)))</f>
        <v/>
      </c>
      <c r="O213" s="11" t="n"/>
      <c r="P213" s="11" t="n"/>
      <c r="Q213" s="11" t="n"/>
      <c r="R213" s="11" t="n"/>
      <c r="S213" s="11" t="n"/>
      <c r="T213" s="17" t="n"/>
      <c r="U213" s="17" t="n"/>
    </row>
    <row r="214">
      <c r="A214" s="10" t="n"/>
      <c r="B214" s="11" t="n"/>
      <c r="C214" s="11" t="n"/>
      <c r="D214" s="11" t="n"/>
      <c r="E214" s="12" t="n"/>
      <c r="F214" s="12" t="n"/>
      <c r="G214" s="12" t="n"/>
      <c r="H214" s="11" t="n"/>
      <c r="I214" s="13" t="n"/>
      <c r="J214" s="14">
        <f>IF(A214="","",IF(C214="Long",F214-E214,E214-F214))</f>
        <v/>
      </c>
      <c r="K214" s="15">
        <f>IF(A214="","",J214*H214*D214)</f>
        <v/>
      </c>
      <c r="L214" s="15">
        <f>IF(A214="","",K214-I214)</f>
        <v/>
      </c>
      <c r="M214" s="15">
        <f>IF(A214="","",IF(G214="","",ABS(E214-G214)*H214*D214))</f>
        <v/>
      </c>
      <c r="N214" s="16">
        <f>IF(A214="","",IF(M214="","",IF(M214=0,"",L214/M214)))</f>
        <v/>
      </c>
      <c r="O214" s="11" t="n"/>
      <c r="P214" s="11" t="n"/>
      <c r="Q214" s="11" t="n"/>
      <c r="R214" s="11" t="n"/>
      <c r="S214" s="11" t="n"/>
      <c r="T214" s="17" t="n"/>
      <c r="U214" s="17" t="n"/>
    </row>
    <row r="215">
      <c r="A215" s="10" t="n"/>
      <c r="B215" s="11" t="n"/>
      <c r="C215" s="11" t="n"/>
      <c r="D215" s="11" t="n"/>
      <c r="E215" s="12" t="n"/>
      <c r="F215" s="12" t="n"/>
      <c r="G215" s="12" t="n"/>
      <c r="H215" s="11" t="n"/>
      <c r="I215" s="13" t="n"/>
      <c r="J215" s="14">
        <f>IF(A215="","",IF(C215="Long",F215-E215,E215-F215))</f>
        <v/>
      </c>
      <c r="K215" s="15">
        <f>IF(A215="","",J215*H215*D215)</f>
        <v/>
      </c>
      <c r="L215" s="15">
        <f>IF(A215="","",K215-I215)</f>
        <v/>
      </c>
      <c r="M215" s="15">
        <f>IF(A215="","",IF(G215="","",ABS(E215-G215)*H215*D215))</f>
        <v/>
      </c>
      <c r="N215" s="16">
        <f>IF(A215="","",IF(M215="","",IF(M215=0,"",L215/M215)))</f>
        <v/>
      </c>
      <c r="O215" s="11" t="n"/>
      <c r="P215" s="11" t="n"/>
      <c r="Q215" s="11" t="n"/>
      <c r="R215" s="11" t="n"/>
      <c r="S215" s="11" t="n"/>
      <c r="T215" s="17" t="n"/>
      <c r="U215" s="17" t="n"/>
    </row>
    <row r="216">
      <c r="A216" s="10" t="n"/>
      <c r="B216" s="11" t="n"/>
      <c r="C216" s="11" t="n"/>
      <c r="D216" s="11" t="n"/>
      <c r="E216" s="12" t="n"/>
      <c r="F216" s="12" t="n"/>
      <c r="G216" s="12" t="n"/>
      <c r="H216" s="11" t="n"/>
      <c r="I216" s="13" t="n"/>
      <c r="J216" s="14">
        <f>IF(A216="","",IF(C216="Long",F216-E216,E216-F216))</f>
        <v/>
      </c>
      <c r="K216" s="15">
        <f>IF(A216="","",J216*H216*D216)</f>
        <v/>
      </c>
      <c r="L216" s="15">
        <f>IF(A216="","",K216-I216)</f>
        <v/>
      </c>
      <c r="M216" s="15">
        <f>IF(A216="","",IF(G216="","",ABS(E216-G216)*H216*D216))</f>
        <v/>
      </c>
      <c r="N216" s="16">
        <f>IF(A216="","",IF(M216="","",IF(M216=0,"",L216/M216)))</f>
        <v/>
      </c>
      <c r="O216" s="11" t="n"/>
      <c r="P216" s="11" t="n"/>
      <c r="Q216" s="11" t="n"/>
      <c r="R216" s="11" t="n"/>
      <c r="S216" s="11" t="n"/>
      <c r="T216" s="17" t="n"/>
      <c r="U216" s="17" t="n"/>
    </row>
    <row r="217">
      <c r="A217" s="10" t="n"/>
      <c r="B217" s="11" t="n"/>
      <c r="C217" s="11" t="n"/>
      <c r="D217" s="11" t="n"/>
      <c r="E217" s="12" t="n"/>
      <c r="F217" s="12" t="n"/>
      <c r="G217" s="12" t="n"/>
      <c r="H217" s="11" t="n"/>
      <c r="I217" s="13" t="n"/>
      <c r="J217" s="14">
        <f>IF(A217="","",IF(C217="Long",F217-E217,E217-F217))</f>
        <v/>
      </c>
      <c r="K217" s="15">
        <f>IF(A217="","",J217*H217*D217)</f>
        <v/>
      </c>
      <c r="L217" s="15">
        <f>IF(A217="","",K217-I217)</f>
        <v/>
      </c>
      <c r="M217" s="15">
        <f>IF(A217="","",IF(G217="","",ABS(E217-G217)*H217*D217))</f>
        <v/>
      </c>
      <c r="N217" s="16">
        <f>IF(A217="","",IF(M217="","",IF(M217=0,"",L217/M217)))</f>
        <v/>
      </c>
      <c r="O217" s="11" t="n"/>
      <c r="P217" s="11" t="n"/>
      <c r="Q217" s="11" t="n"/>
      <c r="R217" s="11" t="n"/>
      <c r="S217" s="11" t="n"/>
      <c r="T217" s="17" t="n"/>
      <c r="U217" s="17" t="n"/>
    </row>
    <row r="218">
      <c r="A218" s="10" t="n"/>
      <c r="B218" s="11" t="n"/>
      <c r="C218" s="11" t="n"/>
      <c r="D218" s="11" t="n"/>
      <c r="E218" s="12" t="n"/>
      <c r="F218" s="12" t="n"/>
      <c r="G218" s="12" t="n"/>
      <c r="H218" s="11" t="n"/>
      <c r="I218" s="13" t="n"/>
      <c r="J218" s="14">
        <f>IF(A218="","",IF(C218="Long",F218-E218,E218-F218))</f>
        <v/>
      </c>
      <c r="K218" s="15">
        <f>IF(A218="","",J218*H218*D218)</f>
        <v/>
      </c>
      <c r="L218" s="15">
        <f>IF(A218="","",K218-I218)</f>
        <v/>
      </c>
      <c r="M218" s="15">
        <f>IF(A218="","",IF(G218="","",ABS(E218-G218)*H218*D218))</f>
        <v/>
      </c>
      <c r="N218" s="16">
        <f>IF(A218="","",IF(M218="","",IF(M218=0,"",L218/M218)))</f>
        <v/>
      </c>
      <c r="O218" s="11" t="n"/>
      <c r="P218" s="11" t="n"/>
      <c r="Q218" s="11" t="n"/>
      <c r="R218" s="11" t="n"/>
      <c r="S218" s="11" t="n"/>
      <c r="T218" s="17" t="n"/>
      <c r="U218" s="17" t="n"/>
    </row>
    <row r="219">
      <c r="A219" s="10" t="n"/>
      <c r="B219" s="11" t="n"/>
      <c r="C219" s="11" t="n"/>
      <c r="D219" s="11" t="n"/>
      <c r="E219" s="12" t="n"/>
      <c r="F219" s="12" t="n"/>
      <c r="G219" s="12" t="n"/>
      <c r="H219" s="11" t="n"/>
      <c r="I219" s="13" t="n"/>
      <c r="J219" s="14">
        <f>IF(A219="","",IF(C219="Long",F219-E219,E219-F219))</f>
        <v/>
      </c>
      <c r="K219" s="15">
        <f>IF(A219="","",J219*H219*D219)</f>
        <v/>
      </c>
      <c r="L219" s="15">
        <f>IF(A219="","",K219-I219)</f>
        <v/>
      </c>
      <c r="M219" s="15">
        <f>IF(A219="","",IF(G219="","",ABS(E219-G219)*H219*D219))</f>
        <v/>
      </c>
      <c r="N219" s="16">
        <f>IF(A219="","",IF(M219="","",IF(M219=0,"",L219/M219)))</f>
        <v/>
      </c>
      <c r="O219" s="11" t="n"/>
      <c r="P219" s="11" t="n"/>
      <c r="Q219" s="11" t="n"/>
      <c r="R219" s="11" t="n"/>
      <c r="S219" s="11" t="n"/>
      <c r="T219" s="17" t="n"/>
      <c r="U219" s="17" t="n"/>
    </row>
    <row r="220">
      <c r="A220" s="10" t="n"/>
      <c r="B220" s="11" t="n"/>
      <c r="C220" s="11" t="n"/>
      <c r="D220" s="11" t="n"/>
      <c r="E220" s="12" t="n"/>
      <c r="F220" s="12" t="n"/>
      <c r="G220" s="12" t="n"/>
      <c r="H220" s="11" t="n"/>
      <c r="I220" s="13" t="n"/>
      <c r="J220" s="14">
        <f>IF(A220="","",IF(C220="Long",F220-E220,E220-F220))</f>
        <v/>
      </c>
      <c r="K220" s="15">
        <f>IF(A220="","",J220*H220*D220)</f>
        <v/>
      </c>
      <c r="L220" s="15">
        <f>IF(A220="","",K220-I220)</f>
        <v/>
      </c>
      <c r="M220" s="15">
        <f>IF(A220="","",IF(G220="","",ABS(E220-G220)*H220*D220))</f>
        <v/>
      </c>
      <c r="N220" s="16">
        <f>IF(A220="","",IF(M220="","",IF(M220=0,"",L220/M220)))</f>
        <v/>
      </c>
      <c r="O220" s="11" t="n"/>
      <c r="P220" s="11" t="n"/>
      <c r="Q220" s="11" t="n"/>
      <c r="R220" s="11" t="n"/>
      <c r="S220" s="11" t="n"/>
      <c r="T220" s="17" t="n"/>
      <c r="U220" s="17" t="n"/>
    </row>
    <row r="221">
      <c r="A221" s="10" t="n"/>
      <c r="B221" s="11" t="n"/>
      <c r="C221" s="11" t="n"/>
      <c r="D221" s="11" t="n"/>
      <c r="E221" s="12" t="n"/>
      <c r="F221" s="12" t="n"/>
      <c r="G221" s="12" t="n"/>
      <c r="H221" s="11" t="n"/>
      <c r="I221" s="13" t="n"/>
      <c r="J221" s="14">
        <f>IF(A221="","",IF(C221="Long",F221-E221,E221-F221))</f>
        <v/>
      </c>
      <c r="K221" s="15">
        <f>IF(A221="","",J221*H221*D221)</f>
        <v/>
      </c>
      <c r="L221" s="15">
        <f>IF(A221="","",K221-I221)</f>
        <v/>
      </c>
      <c r="M221" s="15">
        <f>IF(A221="","",IF(G221="","",ABS(E221-G221)*H221*D221))</f>
        <v/>
      </c>
      <c r="N221" s="16">
        <f>IF(A221="","",IF(M221="","",IF(M221=0,"",L221/M221)))</f>
        <v/>
      </c>
      <c r="O221" s="11" t="n"/>
      <c r="P221" s="11" t="n"/>
      <c r="Q221" s="11" t="n"/>
      <c r="R221" s="11" t="n"/>
      <c r="S221" s="11" t="n"/>
      <c r="T221" s="17" t="n"/>
      <c r="U221" s="17" t="n"/>
    </row>
    <row r="222">
      <c r="A222" s="10" t="n"/>
      <c r="B222" s="11" t="n"/>
      <c r="C222" s="11" t="n"/>
      <c r="D222" s="11" t="n"/>
      <c r="E222" s="12" t="n"/>
      <c r="F222" s="12" t="n"/>
      <c r="G222" s="12" t="n"/>
      <c r="H222" s="11" t="n"/>
      <c r="I222" s="13" t="n"/>
      <c r="J222" s="14">
        <f>IF(A222="","",IF(C222="Long",F222-E222,E222-F222))</f>
        <v/>
      </c>
      <c r="K222" s="15">
        <f>IF(A222="","",J222*H222*D222)</f>
        <v/>
      </c>
      <c r="L222" s="15">
        <f>IF(A222="","",K222-I222)</f>
        <v/>
      </c>
      <c r="M222" s="15">
        <f>IF(A222="","",IF(G222="","",ABS(E222-G222)*H222*D222))</f>
        <v/>
      </c>
      <c r="N222" s="16">
        <f>IF(A222="","",IF(M222="","",IF(M222=0,"",L222/M222)))</f>
        <v/>
      </c>
      <c r="O222" s="11" t="n"/>
      <c r="P222" s="11" t="n"/>
      <c r="Q222" s="11" t="n"/>
      <c r="R222" s="11" t="n"/>
      <c r="S222" s="11" t="n"/>
      <c r="T222" s="17" t="n"/>
      <c r="U222" s="17" t="n"/>
    </row>
    <row r="223">
      <c r="A223" s="10" t="n"/>
      <c r="B223" s="11" t="n"/>
      <c r="C223" s="11" t="n"/>
      <c r="D223" s="11" t="n"/>
      <c r="E223" s="12" t="n"/>
      <c r="F223" s="12" t="n"/>
      <c r="G223" s="12" t="n"/>
      <c r="H223" s="11" t="n"/>
      <c r="I223" s="13" t="n"/>
      <c r="J223" s="14">
        <f>IF(A223="","",IF(C223="Long",F223-E223,E223-F223))</f>
        <v/>
      </c>
      <c r="K223" s="15">
        <f>IF(A223="","",J223*H223*D223)</f>
        <v/>
      </c>
      <c r="L223" s="15">
        <f>IF(A223="","",K223-I223)</f>
        <v/>
      </c>
      <c r="M223" s="15">
        <f>IF(A223="","",IF(G223="","",ABS(E223-G223)*H223*D223))</f>
        <v/>
      </c>
      <c r="N223" s="16">
        <f>IF(A223="","",IF(M223="","",IF(M223=0,"",L223/M223)))</f>
        <v/>
      </c>
      <c r="O223" s="11" t="n"/>
      <c r="P223" s="11" t="n"/>
      <c r="Q223" s="11" t="n"/>
      <c r="R223" s="11" t="n"/>
      <c r="S223" s="11" t="n"/>
      <c r="T223" s="17" t="n"/>
      <c r="U223" s="17" t="n"/>
    </row>
    <row r="224">
      <c r="A224" s="10" t="n"/>
      <c r="B224" s="11" t="n"/>
      <c r="C224" s="11" t="n"/>
      <c r="D224" s="11" t="n"/>
      <c r="E224" s="12" t="n"/>
      <c r="F224" s="12" t="n"/>
      <c r="G224" s="12" t="n"/>
      <c r="H224" s="11" t="n"/>
      <c r="I224" s="13" t="n"/>
      <c r="J224" s="14">
        <f>IF(A224="","",IF(C224="Long",F224-E224,E224-F224))</f>
        <v/>
      </c>
      <c r="K224" s="15">
        <f>IF(A224="","",J224*H224*D224)</f>
        <v/>
      </c>
      <c r="L224" s="15">
        <f>IF(A224="","",K224-I224)</f>
        <v/>
      </c>
      <c r="M224" s="15">
        <f>IF(A224="","",IF(G224="","",ABS(E224-G224)*H224*D224))</f>
        <v/>
      </c>
      <c r="N224" s="16">
        <f>IF(A224="","",IF(M224="","",IF(M224=0,"",L224/M224)))</f>
        <v/>
      </c>
      <c r="O224" s="11" t="n"/>
      <c r="P224" s="11" t="n"/>
      <c r="Q224" s="11" t="n"/>
      <c r="R224" s="11" t="n"/>
      <c r="S224" s="11" t="n"/>
      <c r="T224" s="17" t="n"/>
      <c r="U224" s="17" t="n"/>
    </row>
    <row r="225">
      <c r="A225" s="10" t="n"/>
      <c r="B225" s="11" t="n"/>
      <c r="C225" s="11" t="n"/>
      <c r="D225" s="11" t="n"/>
      <c r="E225" s="12" t="n"/>
      <c r="F225" s="12" t="n"/>
      <c r="G225" s="12" t="n"/>
      <c r="H225" s="11" t="n"/>
      <c r="I225" s="13" t="n"/>
      <c r="J225" s="14">
        <f>IF(A225="","",IF(C225="Long",F225-E225,E225-F225))</f>
        <v/>
      </c>
      <c r="K225" s="15">
        <f>IF(A225="","",J225*H225*D225)</f>
        <v/>
      </c>
      <c r="L225" s="15">
        <f>IF(A225="","",K225-I225)</f>
        <v/>
      </c>
      <c r="M225" s="15">
        <f>IF(A225="","",IF(G225="","",ABS(E225-G225)*H225*D225))</f>
        <v/>
      </c>
      <c r="N225" s="16">
        <f>IF(A225="","",IF(M225="","",IF(M225=0,"",L225/M225)))</f>
        <v/>
      </c>
      <c r="O225" s="11" t="n"/>
      <c r="P225" s="11" t="n"/>
      <c r="Q225" s="11" t="n"/>
      <c r="R225" s="11" t="n"/>
      <c r="S225" s="11" t="n"/>
      <c r="T225" s="17" t="n"/>
      <c r="U225" s="17" t="n"/>
    </row>
    <row r="226">
      <c r="A226" s="10" t="n"/>
      <c r="B226" s="11" t="n"/>
      <c r="C226" s="11" t="n"/>
      <c r="D226" s="11" t="n"/>
      <c r="E226" s="12" t="n"/>
      <c r="F226" s="12" t="n"/>
      <c r="G226" s="12" t="n"/>
      <c r="H226" s="11" t="n"/>
      <c r="I226" s="13" t="n"/>
      <c r="J226" s="14">
        <f>IF(A226="","",IF(C226="Long",F226-E226,E226-F226))</f>
        <v/>
      </c>
      <c r="K226" s="15">
        <f>IF(A226="","",J226*H226*D226)</f>
        <v/>
      </c>
      <c r="L226" s="15">
        <f>IF(A226="","",K226-I226)</f>
        <v/>
      </c>
      <c r="M226" s="15">
        <f>IF(A226="","",IF(G226="","",ABS(E226-G226)*H226*D226))</f>
        <v/>
      </c>
      <c r="N226" s="16">
        <f>IF(A226="","",IF(M226="","",IF(M226=0,"",L226/M226)))</f>
        <v/>
      </c>
      <c r="O226" s="11" t="n"/>
      <c r="P226" s="11" t="n"/>
      <c r="Q226" s="11" t="n"/>
      <c r="R226" s="11" t="n"/>
      <c r="S226" s="11" t="n"/>
      <c r="T226" s="17" t="n"/>
      <c r="U226" s="17" t="n"/>
    </row>
    <row r="227">
      <c r="A227" s="10" t="n"/>
      <c r="B227" s="11" t="n"/>
      <c r="C227" s="11" t="n"/>
      <c r="D227" s="11" t="n"/>
      <c r="E227" s="12" t="n"/>
      <c r="F227" s="12" t="n"/>
      <c r="G227" s="12" t="n"/>
      <c r="H227" s="11" t="n"/>
      <c r="I227" s="13" t="n"/>
      <c r="J227" s="14">
        <f>IF(A227="","",IF(C227="Long",F227-E227,E227-F227))</f>
        <v/>
      </c>
      <c r="K227" s="15">
        <f>IF(A227="","",J227*H227*D227)</f>
        <v/>
      </c>
      <c r="L227" s="15">
        <f>IF(A227="","",K227-I227)</f>
        <v/>
      </c>
      <c r="M227" s="15">
        <f>IF(A227="","",IF(G227="","",ABS(E227-G227)*H227*D227))</f>
        <v/>
      </c>
      <c r="N227" s="16">
        <f>IF(A227="","",IF(M227="","",IF(M227=0,"",L227/M227)))</f>
        <v/>
      </c>
      <c r="O227" s="11" t="n"/>
      <c r="P227" s="11" t="n"/>
      <c r="Q227" s="11" t="n"/>
      <c r="R227" s="11" t="n"/>
      <c r="S227" s="11" t="n"/>
      <c r="T227" s="17" t="n"/>
      <c r="U227" s="17" t="n"/>
    </row>
    <row r="228">
      <c r="A228" s="10" t="n"/>
      <c r="B228" s="11" t="n"/>
      <c r="C228" s="11" t="n"/>
      <c r="D228" s="11" t="n"/>
      <c r="E228" s="12" t="n"/>
      <c r="F228" s="12" t="n"/>
      <c r="G228" s="12" t="n"/>
      <c r="H228" s="11" t="n"/>
      <c r="I228" s="13" t="n"/>
      <c r="J228" s="14">
        <f>IF(A228="","",IF(C228="Long",F228-E228,E228-F228))</f>
        <v/>
      </c>
      <c r="K228" s="15">
        <f>IF(A228="","",J228*H228*D228)</f>
        <v/>
      </c>
      <c r="L228" s="15">
        <f>IF(A228="","",K228-I228)</f>
        <v/>
      </c>
      <c r="M228" s="15">
        <f>IF(A228="","",IF(G228="","",ABS(E228-G228)*H228*D228))</f>
        <v/>
      </c>
      <c r="N228" s="16">
        <f>IF(A228="","",IF(M228="","",IF(M228=0,"",L228/M228)))</f>
        <v/>
      </c>
      <c r="O228" s="11" t="n"/>
      <c r="P228" s="11" t="n"/>
      <c r="Q228" s="11" t="n"/>
      <c r="R228" s="11" t="n"/>
      <c r="S228" s="11" t="n"/>
      <c r="T228" s="17" t="n"/>
      <c r="U228" s="17" t="n"/>
    </row>
    <row r="229">
      <c r="A229" s="10" t="n"/>
      <c r="B229" s="11" t="n"/>
      <c r="C229" s="11" t="n"/>
      <c r="D229" s="11" t="n"/>
      <c r="E229" s="12" t="n"/>
      <c r="F229" s="12" t="n"/>
      <c r="G229" s="12" t="n"/>
      <c r="H229" s="11" t="n"/>
      <c r="I229" s="13" t="n"/>
      <c r="J229" s="14">
        <f>IF(A229="","",IF(C229="Long",F229-E229,E229-F229))</f>
        <v/>
      </c>
      <c r="K229" s="15">
        <f>IF(A229="","",J229*H229*D229)</f>
        <v/>
      </c>
      <c r="L229" s="15">
        <f>IF(A229="","",K229-I229)</f>
        <v/>
      </c>
      <c r="M229" s="15">
        <f>IF(A229="","",IF(G229="","",ABS(E229-G229)*H229*D229))</f>
        <v/>
      </c>
      <c r="N229" s="16">
        <f>IF(A229="","",IF(M229="","",IF(M229=0,"",L229/M229)))</f>
        <v/>
      </c>
      <c r="O229" s="11" t="n"/>
      <c r="P229" s="11" t="n"/>
      <c r="Q229" s="11" t="n"/>
      <c r="R229" s="11" t="n"/>
      <c r="S229" s="11" t="n"/>
      <c r="T229" s="17" t="n"/>
      <c r="U229" s="17" t="n"/>
    </row>
    <row r="230">
      <c r="A230" s="10" t="n"/>
      <c r="B230" s="11" t="n"/>
      <c r="C230" s="11" t="n"/>
      <c r="D230" s="11" t="n"/>
      <c r="E230" s="12" t="n"/>
      <c r="F230" s="12" t="n"/>
      <c r="G230" s="12" t="n"/>
      <c r="H230" s="11" t="n"/>
      <c r="I230" s="13" t="n"/>
      <c r="J230" s="14">
        <f>IF(A230="","",IF(C230="Long",F230-E230,E230-F230))</f>
        <v/>
      </c>
      <c r="K230" s="15">
        <f>IF(A230="","",J230*H230*D230)</f>
        <v/>
      </c>
      <c r="L230" s="15">
        <f>IF(A230="","",K230-I230)</f>
        <v/>
      </c>
      <c r="M230" s="15">
        <f>IF(A230="","",IF(G230="","",ABS(E230-G230)*H230*D230))</f>
        <v/>
      </c>
      <c r="N230" s="16">
        <f>IF(A230="","",IF(M230="","",IF(M230=0,"",L230/M230)))</f>
        <v/>
      </c>
      <c r="O230" s="11" t="n"/>
      <c r="P230" s="11" t="n"/>
      <c r="Q230" s="11" t="n"/>
      <c r="R230" s="11" t="n"/>
      <c r="S230" s="11" t="n"/>
      <c r="T230" s="17" t="n"/>
      <c r="U230" s="17" t="n"/>
    </row>
    <row r="231">
      <c r="A231" s="10" t="n"/>
      <c r="B231" s="11" t="n"/>
      <c r="C231" s="11" t="n"/>
      <c r="D231" s="11" t="n"/>
      <c r="E231" s="12" t="n"/>
      <c r="F231" s="12" t="n"/>
      <c r="G231" s="12" t="n"/>
      <c r="H231" s="11" t="n"/>
      <c r="I231" s="13" t="n"/>
      <c r="J231" s="14">
        <f>IF(A231="","",IF(C231="Long",F231-E231,E231-F231))</f>
        <v/>
      </c>
      <c r="K231" s="15">
        <f>IF(A231="","",J231*H231*D231)</f>
        <v/>
      </c>
      <c r="L231" s="15">
        <f>IF(A231="","",K231-I231)</f>
        <v/>
      </c>
      <c r="M231" s="15">
        <f>IF(A231="","",IF(G231="","",ABS(E231-G231)*H231*D231))</f>
        <v/>
      </c>
      <c r="N231" s="16">
        <f>IF(A231="","",IF(M231="","",IF(M231=0,"",L231/M231)))</f>
        <v/>
      </c>
      <c r="O231" s="11" t="n"/>
      <c r="P231" s="11" t="n"/>
      <c r="Q231" s="11" t="n"/>
      <c r="R231" s="11" t="n"/>
      <c r="S231" s="11" t="n"/>
      <c r="T231" s="17" t="n"/>
      <c r="U231" s="17" t="n"/>
    </row>
    <row r="232">
      <c r="A232" s="10" t="n"/>
      <c r="B232" s="11" t="n"/>
      <c r="C232" s="11" t="n"/>
      <c r="D232" s="11" t="n"/>
      <c r="E232" s="12" t="n"/>
      <c r="F232" s="12" t="n"/>
      <c r="G232" s="12" t="n"/>
      <c r="H232" s="11" t="n"/>
      <c r="I232" s="13" t="n"/>
      <c r="J232" s="14">
        <f>IF(A232="","",IF(C232="Long",F232-E232,E232-F232))</f>
        <v/>
      </c>
      <c r="K232" s="15">
        <f>IF(A232="","",J232*H232*D232)</f>
        <v/>
      </c>
      <c r="L232" s="15">
        <f>IF(A232="","",K232-I232)</f>
        <v/>
      </c>
      <c r="M232" s="15">
        <f>IF(A232="","",IF(G232="","",ABS(E232-G232)*H232*D232))</f>
        <v/>
      </c>
      <c r="N232" s="16">
        <f>IF(A232="","",IF(M232="","",IF(M232=0,"",L232/M232)))</f>
        <v/>
      </c>
      <c r="O232" s="11" t="n"/>
      <c r="P232" s="11" t="n"/>
      <c r="Q232" s="11" t="n"/>
      <c r="R232" s="11" t="n"/>
      <c r="S232" s="11" t="n"/>
      <c r="T232" s="17" t="n"/>
      <c r="U232" s="17" t="n"/>
    </row>
    <row r="233">
      <c r="A233" s="10" t="n"/>
      <c r="B233" s="11" t="n"/>
      <c r="C233" s="11" t="n"/>
      <c r="D233" s="11" t="n"/>
      <c r="E233" s="12" t="n"/>
      <c r="F233" s="12" t="n"/>
      <c r="G233" s="12" t="n"/>
      <c r="H233" s="11" t="n"/>
      <c r="I233" s="13" t="n"/>
      <c r="J233" s="14">
        <f>IF(A233="","",IF(C233="Long",F233-E233,E233-F233))</f>
        <v/>
      </c>
      <c r="K233" s="15">
        <f>IF(A233="","",J233*H233*D233)</f>
        <v/>
      </c>
      <c r="L233" s="15">
        <f>IF(A233="","",K233-I233)</f>
        <v/>
      </c>
      <c r="M233" s="15">
        <f>IF(A233="","",IF(G233="","",ABS(E233-G233)*H233*D233))</f>
        <v/>
      </c>
      <c r="N233" s="16">
        <f>IF(A233="","",IF(M233="","",IF(M233=0,"",L233/M233)))</f>
        <v/>
      </c>
      <c r="O233" s="11" t="n"/>
      <c r="P233" s="11" t="n"/>
      <c r="Q233" s="11" t="n"/>
      <c r="R233" s="11" t="n"/>
      <c r="S233" s="11" t="n"/>
      <c r="T233" s="17" t="n"/>
      <c r="U233" s="17" t="n"/>
    </row>
    <row r="234">
      <c r="A234" s="10" t="n"/>
      <c r="B234" s="11" t="n"/>
      <c r="C234" s="11" t="n"/>
      <c r="D234" s="11" t="n"/>
      <c r="E234" s="12" t="n"/>
      <c r="F234" s="12" t="n"/>
      <c r="G234" s="12" t="n"/>
      <c r="H234" s="11" t="n"/>
      <c r="I234" s="13" t="n"/>
      <c r="J234" s="14">
        <f>IF(A234="","",IF(C234="Long",F234-E234,E234-F234))</f>
        <v/>
      </c>
      <c r="K234" s="15">
        <f>IF(A234="","",J234*H234*D234)</f>
        <v/>
      </c>
      <c r="L234" s="15">
        <f>IF(A234="","",K234-I234)</f>
        <v/>
      </c>
      <c r="M234" s="15">
        <f>IF(A234="","",IF(G234="","",ABS(E234-G234)*H234*D234))</f>
        <v/>
      </c>
      <c r="N234" s="16">
        <f>IF(A234="","",IF(M234="","",IF(M234=0,"",L234/M234)))</f>
        <v/>
      </c>
      <c r="O234" s="11" t="n"/>
      <c r="P234" s="11" t="n"/>
      <c r="Q234" s="11" t="n"/>
      <c r="R234" s="11" t="n"/>
      <c r="S234" s="11" t="n"/>
      <c r="T234" s="17" t="n"/>
      <c r="U234" s="17" t="n"/>
    </row>
    <row r="235">
      <c r="A235" s="10" t="n"/>
      <c r="B235" s="11" t="n"/>
      <c r="C235" s="11" t="n"/>
      <c r="D235" s="11" t="n"/>
      <c r="E235" s="12" t="n"/>
      <c r="F235" s="12" t="n"/>
      <c r="G235" s="12" t="n"/>
      <c r="H235" s="11" t="n"/>
      <c r="I235" s="13" t="n"/>
      <c r="J235" s="14">
        <f>IF(A235="","",IF(C235="Long",F235-E235,E235-F235))</f>
        <v/>
      </c>
      <c r="K235" s="15">
        <f>IF(A235="","",J235*H235*D235)</f>
        <v/>
      </c>
      <c r="L235" s="15">
        <f>IF(A235="","",K235-I235)</f>
        <v/>
      </c>
      <c r="M235" s="15">
        <f>IF(A235="","",IF(G235="","",ABS(E235-G235)*H235*D235))</f>
        <v/>
      </c>
      <c r="N235" s="16">
        <f>IF(A235="","",IF(M235="","",IF(M235=0,"",L235/M235)))</f>
        <v/>
      </c>
      <c r="O235" s="11" t="n"/>
      <c r="P235" s="11" t="n"/>
      <c r="Q235" s="11" t="n"/>
      <c r="R235" s="11" t="n"/>
      <c r="S235" s="11" t="n"/>
      <c r="T235" s="17" t="n"/>
      <c r="U235" s="17" t="n"/>
    </row>
    <row r="236">
      <c r="A236" s="10" t="n"/>
      <c r="B236" s="11" t="n"/>
      <c r="C236" s="11" t="n"/>
      <c r="D236" s="11" t="n"/>
      <c r="E236" s="12" t="n"/>
      <c r="F236" s="12" t="n"/>
      <c r="G236" s="12" t="n"/>
      <c r="H236" s="11" t="n"/>
      <c r="I236" s="13" t="n"/>
      <c r="J236" s="14">
        <f>IF(A236="","",IF(C236="Long",F236-E236,E236-F236))</f>
        <v/>
      </c>
      <c r="K236" s="15">
        <f>IF(A236="","",J236*H236*D236)</f>
        <v/>
      </c>
      <c r="L236" s="15">
        <f>IF(A236="","",K236-I236)</f>
        <v/>
      </c>
      <c r="M236" s="15">
        <f>IF(A236="","",IF(G236="","",ABS(E236-G236)*H236*D236))</f>
        <v/>
      </c>
      <c r="N236" s="16">
        <f>IF(A236="","",IF(M236="","",IF(M236=0,"",L236/M236)))</f>
        <v/>
      </c>
      <c r="O236" s="11" t="n"/>
      <c r="P236" s="11" t="n"/>
      <c r="Q236" s="11" t="n"/>
      <c r="R236" s="11" t="n"/>
      <c r="S236" s="11" t="n"/>
      <c r="T236" s="17" t="n"/>
      <c r="U236" s="17" t="n"/>
    </row>
    <row r="237">
      <c r="A237" s="10" t="n"/>
      <c r="B237" s="11" t="n"/>
      <c r="C237" s="11" t="n"/>
      <c r="D237" s="11" t="n"/>
      <c r="E237" s="12" t="n"/>
      <c r="F237" s="12" t="n"/>
      <c r="G237" s="12" t="n"/>
      <c r="H237" s="11" t="n"/>
      <c r="I237" s="13" t="n"/>
      <c r="J237" s="14">
        <f>IF(A237="","",IF(C237="Long",F237-E237,E237-F237))</f>
        <v/>
      </c>
      <c r="K237" s="15">
        <f>IF(A237="","",J237*H237*D237)</f>
        <v/>
      </c>
      <c r="L237" s="15">
        <f>IF(A237="","",K237-I237)</f>
        <v/>
      </c>
      <c r="M237" s="15">
        <f>IF(A237="","",IF(G237="","",ABS(E237-G237)*H237*D237))</f>
        <v/>
      </c>
      <c r="N237" s="16">
        <f>IF(A237="","",IF(M237="","",IF(M237=0,"",L237/M237)))</f>
        <v/>
      </c>
      <c r="O237" s="11" t="n"/>
      <c r="P237" s="11" t="n"/>
      <c r="Q237" s="11" t="n"/>
      <c r="R237" s="11" t="n"/>
      <c r="S237" s="11" t="n"/>
      <c r="T237" s="17" t="n"/>
      <c r="U237" s="17" t="n"/>
    </row>
    <row r="238">
      <c r="A238" s="10" t="n"/>
      <c r="B238" s="11" t="n"/>
      <c r="C238" s="11" t="n"/>
      <c r="D238" s="11" t="n"/>
      <c r="E238" s="12" t="n"/>
      <c r="F238" s="12" t="n"/>
      <c r="G238" s="12" t="n"/>
      <c r="H238" s="11" t="n"/>
      <c r="I238" s="13" t="n"/>
      <c r="J238" s="14">
        <f>IF(A238="","",IF(C238="Long",F238-E238,E238-F238))</f>
        <v/>
      </c>
      <c r="K238" s="15">
        <f>IF(A238="","",J238*H238*D238)</f>
        <v/>
      </c>
      <c r="L238" s="15">
        <f>IF(A238="","",K238-I238)</f>
        <v/>
      </c>
      <c r="M238" s="15">
        <f>IF(A238="","",IF(G238="","",ABS(E238-G238)*H238*D238))</f>
        <v/>
      </c>
      <c r="N238" s="16">
        <f>IF(A238="","",IF(M238="","",IF(M238=0,"",L238/M238)))</f>
        <v/>
      </c>
      <c r="O238" s="11" t="n"/>
      <c r="P238" s="11" t="n"/>
      <c r="Q238" s="11" t="n"/>
      <c r="R238" s="11" t="n"/>
      <c r="S238" s="11" t="n"/>
      <c r="T238" s="17" t="n"/>
      <c r="U238" s="17" t="n"/>
    </row>
    <row r="239">
      <c r="A239" s="10" t="n"/>
      <c r="B239" s="11" t="n"/>
      <c r="C239" s="11" t="n"/>
      <c r="D239" s="11" t="n"/>
      <c r="E239" s="12" t="n"/>
      <c r="F239" s="12" t="n"/>
      <c r="G239" s="12" t="n"/>
      <c r="H239" s="11" t="n"/>
      <c r="I239" s="13" t="n"/>
      <c r="J239" s="14">
        <f>IF(A239="","",IF(C239="Long",F239-E239,E239-F239))</f>
        <v/>
      </c>
      <c r="K239" s="15">
        <f>IF(A239="","",J239*H239*D239)</f>
        <v/>
      </c>
      <c r="L239" s="15">
        <f>IF(A239="","",K239-I239)</f>
        <v/>
      </c>
      <c r="M239" s="15">
        <f>IF(A239="","",IF(G239="","",ABS(E239-G239)*H239*D239))</f>
        <v/>
      </c>
      <c r="N239" s="16">
        <f>IF(A239="","",IF(M239="","",IF(M239=0,"",L239/M239)))</f>
        <v/>
      </c>
      <c r="O239" s="11" t="n"/>
      <c r="P239" s="11" t="n"/>
      <c r="Q239" s="11" t="n"/>
      <c r="R239" s="11" t="n"/>
      <c r="S239" s="11" t="n"/>
      <c r="T239" s="17" t="n"/>
      <c r="U239" s="17" t="n"/>
    </row>
    <row r="240">
      <c r="A240" s="10" t="n"/>
      <c r="B240" s="11" t="n"/>
      <c r="C240" s="11" t="n"/>
      <c r="D240" s="11" t="n"/>
      <c r="E240" s="12" t="n"/>
      <c r="F240" s="12" t="n"/>
      <c r="G240" s="12" t="n"/>
      <c r="H240" s="11" t="n"/>
      <c r="I240" s="13" t="n"/>
      <c r="J240" s="14">
        <f>IF(A240="","",IF(C240="Long",F240-E240,E240-F240))</f>
        <v/>
      </c>
      <c r="K240" s="15">
        <f>IF(A240="","",J240*H240*D240)</f>
        <v/>
      </c>
      <c r="L240" s="15">
        <f>IF(A240="","",K240-I240)</f>
        <v/>
      </c>
      <c r="M240" s="15">
        <f>IF(A240="","",IF(G240="","",ABS(E240-G240)*H240*D240))</f>
        <v/>
      </c>
      <c r="N240" s="16">
        <f>IF(A240="","",IF(M240="","",IF(M240=0,"",L240/M240)))</f>
        <v/>
      </c>
      <c r="O240" s="11" t="n"/>
      <c r="P240" s="11" t="n"/>
      <c r="Q240" s="11" t="n"/>
      <c r="R240" s="11" t="n"/>
      <c r="S240" s="11" t="n"/>
      <c r="T240" s="17" t="n"/>
      <c r="U240" s="17" t="n"/>
    </row>
    <row r="241">
      <c r="A241" s="10" t="n"/>
      <c r="B241" s="11" t="n"/>
      <c r="C241" s="11" t="n"/>
      <c r="D241" s="11" t="n"/>
      <c r="E241" s="12" t="n"/>
      <c r="F241" s="12" t="n"/>
      <c r="G241" s="12" t="n"/>
      <c r="H241" s="11" t="n"/>
      <c r="I241" s="13" t="n"/>
      <c r="J241" s="14">
        <f>IF(A241="","",IF(C241="Long",F241-E241,E241-F241))</f>
        <v/>
      </c>
      <c r="K241" s="15">
        <f>IF(A241="","",J241*H241*D241)</f>
        <v/>
      </c>
      <c r="L241" s="15">
        <f>IF(A241="","",K241-I241)</f>
        <v/>
      </c>
      <c r="M241" s="15">
        <f>IF(A241="","",IF(G241="","",ABS(E241-G241)*H241*D241))</f>
        <v/>
      </c>
      <c r="N241" s="16">
        <f>IF(A241="","",IF(M241="","",IF(M241=0,"",L241/M241)))</f>
        <v/>
      </c>
      <c r="O241" s="11" t="n"/>
      <c r="P241" s="11" t="n"/>
      <c r="Q241" s="11" t="n"/>
      <c r="R241" s="11" t="n"/>
      <c r="S241" s="11" t="n"/>
      <c r="T241" s="17" t="n"/>
      <c r="U241" s="17" t="n"/>
    </row>
    <row r="242">
      <c r="A242" s="10" t="n"/>
      <c r="B242" s="11" t="n"/>
      <c r="C242" s="11" t="n"/>
      <c r="D242" s="11" t="n"/>
      <c r="E242" s="12" t="n"/>
      <c r="F242" s="12" t="n"/>
      <c r="G242" s="12" t="n"/>
      <c r="H242" s="11" t="n"/>
      <c r="I242" s="13" t="n"/>
      <c r="J242" s="14">
        <f>IF(A242="","",IF(C242="Long",F242-E242,E242-F242))</f>
        <v/>
      </c>
      <c r="K242" s="15">
        <f>IF(A242="","",J242*H242*D242)</f>
        <v/>
      </c>
      <c r="L242" s="15">
        <f>IF(A242="","",K242-I242)</f>
        <v/>
      </c>
      <c r="M242" s="15">
        <f>IF(A242="","",IF(G242="","",ABS(E242-G242)*H242*D242))</f>
        <v/>
      </c>
      <c r="N242" s="16">
        <f>IF(A242="","",IF(M242="","",IF(M242=0,"",L242/M242)))</f>
        <v/>
      </c>
      <c r="O242" s="11" t="n"/>
      <c r="P242" s="11" t="n"/>
      <c r="Q242" s="11" t="n"/>
      <c r="R242" s="11" t="n"/>
      <c r="S242" s="11" t="n"/>
      <c r="T242" s="17" t="n"/>
      <c r="U242" s="17" t="n"/>
    </row>
    <row r="243">
      <c r="A243" s="10" t="n"/>
      <c r="B243" s="11" t="n"/>
      <c r="C243" s="11" t="n"/>
      <c r="D243" s="11" t="n"/>
      <c r="E243" s="12" t="n"/>
      <c r="F243" s="12" t="n"/>
      <c r="G243" s="12" t="n"/>
      <c r="H243" s="11" t="n"/>
      <c r="I243" s="13" t="n"/>
      <c r="J243" s="14">
        <f>IF(A243="","",IF(C243="Long",F243-E243,E243-F243))</f>
        <v/>
      </c>
      <c r="K243" s="15">
        <f>IF(A243="","",J243*H243*D243)</f>
        <v/>
      </c>
      <c r="L243" s="15">
        <f>IF(A243="","",K243-I243)</f>
        <v/>
      </c>
      <c r="M243" s="15">
        <f>IF(A243="","",IF(G243="","",ABS(E243-G243)*H243*D243))</f>
        <v/>
      </c>
      <c r="N243" s="16">
        <f>IF(A243="","",IF(M243="","",IF(M243=0,"",L243/M243)))</f>
        <v/>
      </c>
      <c r="O243" s="11" t="n"/>
      <c r="P243" s="11" t="n"/>
      <c r="Q243" s="11" t="n"/>
      <c r="R243" s="11" t="n"/>
      <c r="S243" s="11" t="n"/>
      <c r="T243" s="17" t="n"/>
      <c r="U243" s="17" t="n"/>
    </row>
    <row r="244">
      <c r="A244" s="10" t="n"/>
      <c r="B244" s="11" t="n"/>
      <c r="C244" s="11" t="n"/>
      <c r="D244" s="11" t="n"/>
      <c r="E244" s="12" t="n"/>
      <c r="F244" s="12" t="n"/>
      <c r="G244" s="12" t="n"/>
      <c r="H244" s="11" t="n"/>
      <c r="I244" s="13" t="n"/>
      <c r="J244" s="14">
        <f>IF(A244="","",IF(C244="Long",F244-E244,E244-F244))</f>
        <v/>
      </c>
      <c r="K244" s="15">
        <f>IF(A244="","",J244*H244*D244)</f>
        <v/>
      </c>
      <c r="L244" s="15">
        <f>IF(A244="","",K244-I244)</f>
        <v/>
      </c>
      <c r="M244" s="15">
        <f>IF(A244="","",IF(G244="","",ABS(E244-G244)*H244*D244))</f>
        <v/>
      </c>
      <c r="N244" s="16">
        <f>IF(A244="","",IF(M244="","",IF(M244=0,"",L244/M244)))</f>
        <v/>
      </c>
      <c r="O244" s="11" t="n"/>
      <c r="P244" s="11" t="n"/>
      <c r="Q244" s="11" t="n"/>
      <c r="R244" s="11" t="n"/>
      <c r="S244" s="11" t="n"/>
      <c r="T244" s="17" t="n"/>
      <c r="U244" s="17" t="n"/>
    </row>
    <row r="245">
      <c r="A245" s="10" t="n"/>
      <c r="B245" s="11" t="n"/>
      <c r="C245" s="11" t="n"/>
      <c r="D245" s="11" t="n"/>
      <c r="E245" s="12" t="n"/>
      <c r="F245" s="12" t="n"/>
      <c r="G245" s="12" t="n"/>
      <c r="H245" s="11" t="n"/>
      <c r="I245" s="13" t="n"/>
      <c r="J245" s="14">
        <f>IF(A245="","",IF(C245="Long",F245-E245,E245-F245))</f>
        <v/>
      </c>
      <c r="K245" s="15">
        <f>IF(A245="","",J245*H245*D245)</f>
        <v/>
      </c>
      <c r="L245" s="15">
        <f>IF(A245="","",K245-I245)</f>
        <v/>
      </c>
      <c r="M245" s="15">
        <f>IF(A245="","",IF(G245="","",ABS(E245-G245)*H245*D245))</f>
        <v/>
      </c>
      <c r="N245" s="16">
        <f>IF(A245="","",IF(M245="","",IF(M245=0,"",L245/M245)))</f>
        <v/>
      </c>
      <c r="O245" s="11" t="n"/>
      <c r="P245" s="11" t="n"/>
      <c r="Q245" s="11" t="n"/>
      <c r="R245" s="11" t="n"/>
      <c r="S245" s="11" t="n"/>
      <c r="T245" s="17" t="n"/>
      <c r="U245" s="17" t="n"/>
    </row>
    <row r="246">
      <c r="A246" s="10" t="n"/>
      <c r="B246" s="11" t="n"/>
      <c r="C246" s="11" t="n"/>
      <c r="D246" s="11" t="n"/>
      <c r="E246" s="12" t="n"/>
      <c r="F246" s="12" t="n"/>
      <c r="G246" s="12" t="n"/>
      <c r="H246" s="11" t="n"/>
      <c r="I246" s="13" t="n"/>
      <c r="J246" s="14">
        <f>IF(A246="","",IF(C246="Long",F246-E246,E246-F246))</f>
        <v/>
      </c>
      <c r="K246" s="15">
        <f>IF(A246="","",J246*H246*D246)</f>
        <v/>
      </c>
      <c r="L246" s="15">
        <f>IF(A246="","",K246-I246)</f>
        <v/>
      </c>
      <c r="M246" s="15">
        <f>IF(A246="","",IF(G246="","",ABS(E246-G246)*H246*D246))</f>
        <v/>
      </c>
      <c r="N246" s="16">
        <f>IF(A246="","",IF(M246="","",IF(M246=0,"",L246/M246)))</f>
        <v/>
      </c>
      <c r="O246" s="11" t="n"/>
      <c r="P246" s="11" t="n"/>
      <c r="Q246" s="11" t="n"/>
      <c r="R246" s="11" t="n"/>
      <c r="S246" s="11" t="n"/>
      <c r="T246" s="17" t="n"/>
      <c r="U246" s="17" t="n"/>
    </row>
    <row r="247">
      <c r="A247" s="10" t="n"/>
      <c r="B247" s="11" t="n"/>
      <c r="C247" s="11" t="n"/>
      <c r="D247" s="11" t="n"/>
      <c r="E247" s="12" t="n"/>
      <c r="F247" s="12" t="n"/>
      <c r="G247" s="12" t="n"/>
      <c r="H247" s="11" t="n"/>
      <c r="I247" s="13" t="n"/>
      <c r="J247" s="14">
        <f>IF(A247="","",IF(C247="Long",F247-E247,E247-F247))</f>
        <v/>
      </c>
      <c r="K247" s="15">
        <f>IF(A247="","",J247*H247*D247)</f>
        <v/>
      </c>
      <c r="L247" s="15">
        <f>IF(A247="","",K247-I247)</f>
        <v/>
      </c>
      <c r="M247" s="15">
        <f>IF(A247="","",IF(G247="","",ABS(E247-G247)*H247*D247))</f>
        <v/>
      </c>
      <c r="N247" s="16">
        <f>IF(A247="","",IF(M247="","",IF(M247=0,"",L247/M247)))</f>
        <v/>
      </c>
      <c r="O247" s="11" t="n"/>
      <c r="P247" s="11" t="n"/>
      <c r="Q247" s="11" t="n"/>
      <c r="R247" s="11" t="n"/>
      <c r="S247" s="11" t="n"/>
      <c r="T247" s="17" t="n"/>
      <c r="U247" s="17" t="n"/>
    </row>
    <row r="248">
      <c r="A248" s="10" t="n"/>
      <c r="B248" s="11" t="n"/>
      <c r="C248" s="11" t="n"/>
      <c r="D248" s="11" t="n"/>
      <c r="E248" s="12" t="n"/>
      <c r="F248" s="12" t="n"/>
      <c r="G248" s="12" t="n"/>
      <c r="H248" s="11" t="n"/>
      <c r="I248" s="13" t="n"/>
      <c r="J248" s="14">
        <f>IF(A248="","",IF(C248="Long",F248-E248,E248-F248))</f>
        <v/>
      </c>
      <c r="K248" s="15">
        <f>IF(A248="","",J248*H248*D248)</f>
        <v/>
      </c>
      <c r="L248" s="15">
        <f>IF(A248="","",K248-I248)</f>
        <v/>
      </c>
      <c r="M248" s="15">
        <f>IF(A248="","",IF(G248="","",ABS(E248-G248)*H248*D248))</f>
        <v/>
      </c>
      <c r="N248" s="16">
        <f>IF(A248="","",IF(M248="","",IF(M248=0,"",L248/M248)))</f>
        <v/>
      </c>
      <c r="O248" s="11" t="n"/>
      <c r="P248" s="11" t="n"/>
      <c r="Q248" s="11" t="n"/>
      <c r="R248" s="11" t="n"/>
      <c r="S248" s="11" t="n"/>
      <c r="T248" s="17" t="n"/>
      <c r="U248" s="17" t="n"/>
    </row>
    <row r="249">
      <c r="A249" s="10" t="n"/>
      <c r="B249" s="11" t="n"/>
      <c r="C249" s="11" t="n"/>
      <c r="D249" s="11" t="n"/>
      <c r="E249" s="12" t="n"/>
      <c r="F249" s="12" t="n"/>
      <c r="G249" s="12" t="n"/>
      <c r="H249" s="11" t="n"/>
      <c r="I249" s="13" t="n"/>
      <c r="J249" s="14">
        <f>IF(A249="","",IF(C249="Long",F249-E249,E249-F249))</f>
        <v/>
      </c>
      <c r="K249" s="15">
        <f>IF(A249="","",J249*H249*D249)</f>
        <v/>
      </c>
      <c r="L249" s="15">
        <f>IF(A249="","",K249-I249)</f>
        <v/>
      </c>
      <c r="M249" s="15">
        <f>IF(A249="","",IF(G249="","",ABS(E249-G249)*H249*D249))</f>
        <v/>
      </c>
      <c r="N249" s="16">
        <f>IF(A249="","",IF(M249="","",IF(M249=0,"",L249/M249)))</f>
        <v/>
      </c>
      <c r="O249" s="11" t="n"/>
      <c r="P249" s="11" t="n"/>
      <c r="Q249" s="11" t="n"/>
      <c r="R249" s="11" t="n"/>
      <c r="S249" s="11" t="n"/>
      <c r="T249" s="17" t="n"/>
      <c r="U249" s="17" t="n"/>
    </row>
    <row r="250">
      <c r="A250" s="10" t="n"/>
      <c r="B250" s="11" t="n"/>
      <c r="C250" s="11" t="n"/>
      <c r="D250" s="11" t="n"/>
      <c r="E250" s="12" t="n"/>
      <c r="F250" s="12" t="n"/>
      <c r="G250" s="12" t="n"/>
      <c r="H250" s="11" t="n"/>
      <c r="I250" s="13" t="n"/>
      <c r="J250" s="14">
        <f>IF(A250="","",IF(C250="Long",F250-E250,E250-F250))</f>
        <v/>
      </c>
      <c r="K250" s="15">
        <f>IF(A250="","",J250*H250*D250)</f>
        <v/>
      </c>
      <c r="L250" s="15">
        <f>IF(A250="","",K250-I250)</f>
        <v/>
      </c>
      <c r="M250" s="15">
        <f>IF(A250="","",IF(G250="","",ABS(E250-G250)*H250*D250))</f>
        <v/>
      </c>
      <c r="N250" s="16">
        <f>IF(A250="","",IF(M250="","",IF(M250=0,"",L250/M250)))</f>
        <v/>
      </c>
      <c r="O250" s="11" t="n"/>
      <c r="P250" s="11" t="n"/>
      <c r="Q250" s="11" t="n"/>
      <c r="R250" s="11" t="n"/>
      <c r="S250" s="11" t="n"/>
      <c r="T250" s="17" t="n"/>
      <c r="U250" s="17" t="n"/>
    </row>
    <row r="251">
      <c r="A251" s="10" t="n"/>
      <c r="B251" s="11" t="n"/>
      <c r="C251" s="11" t="n"/>
      <c r="D251" s="11" t="n"/>
      <c r="E251" s="12" t="n"/>
      <c r="F251" s="12" t="n"/>
      <c r="G251" s="12" t="n"/>
      <c r="H251" s="11" t="n"/>
      <c r="I251" s="13" t="n"/>
      <c r="J251" s="14">
        <f>IF(A251="","",IF(C251="Long",F251-E251,E251-F251))</f>
        <v/>
      </c>
      <c r="K251" s="15">
        <f>IF(A251="","",J251*H251*D251)</f>
        <v/>
      </c>
      <c r="L251" s="15">
        <f>IF(A251="","",K251-I251)</f>
        <v/>
      </c>
      <c r="M251" s="15">
        <f>IF(A251="","",IF(G251="","",ABS(E251-G251)*H251*D251))</f>
        <v/>
      </c>
      <c r="N251" s="16">
        <f>IF(A251="","",IF(M251="","",IF(M251=0,"",L251/M251)))</f>
        <v/>
      </c>
      <c r="O251" s="11" t="n"/>
      <c r="P251" s="11" t="n"/>
      <c r="Q251" s="11" t="n"/>
      <c r="R251" s="11" t="n"/>
      <c r="S251" s="11" t="n"/>
      <c r="T251" s="17" t="n"/>
      <c r="U251" s="17" t="n"/>
    </row>
    <row r="252">
      <c r="A252" s="10" t="n"/>
      <c r="B252" s="11" t="n"/>
      <c r="C252" s="11" t="n"/>
      <c r="D252" s="11" t="n"/>
      <c r="E252" s="12" t="n"/>
      <c r="F252" s="12" t="n"/>
      <c r="G252" s="12" t="n"/>
      <c r="H252" s="11" t="n"/>
      <c r="I252" s="13" t="n"/>
      <c r="J252" s="14">
        <f>IF(A252="","",IF(C252="Long",F252-E252,E252-F252))</f>
        <v/>
      </c>
      <c r="K252" s="15">
        <f>IF(A252="","",J252*H252*D252)</f>
        <v/>
      </c>
      <c r="L252" s="15">
        <f>IF(A252="","",K252-I252)</f>
        <v/>
      </c>
      <c r="M252" s="15">
        <f>IF(A252="","",IF(G252="","",ABS(E252-G252)*H252*D252))</f>
        <v/>
      </c>
      <c r="N252" s="16">
        <f>IF(A252="","",IF(M252="","",IF(M252=0,"",L252/M252)))</f>
        <v/>
      </c>
      <c r="O252" s="11" t="n"/>
      <c r="P252" s="11" t="n"/>
      <c r="Q252" s="11" t="n"/>
      <c r="R252" s="11" t="n"/>
      <c r="S252" s="11" t="n"/>
      <c r="T252" s="17" t="n"/>
      <c r="U252" s="17" t="n"/>
    </row>
    <row r="253">
      <c r="A253" s="10" t="n"/>
      <c r="B253" s="11" t="n"/>
      <c r="C253" s="11" t="n"/>
      <c r="D253" s="11" t="n"/>
      <c r="E253" s="12" t="n"/>
      <c r="F253" s="12" t="n"/>
      <c r="G253" s="12" t="n"/>
      <c r="H253" s="11" t="n"/>
      <c r="I253" s="13" t="n"/>
      <c r="J253" s="14">
        <f>IF(A253="","",IF(C253="Long",F253-E253,E253-F253))</f>
        <v/>
      </c>
      <c r="K253" s="15">
        <f>IF(A253="","",J253*H253*D253)</f>
        <v/>
      </c>
      <c r="L253" s="15">
        <f>IF(A253="","",K253-I253)</f>
        <v/>
      </c>
      <c r="M253" s="15">
        <f>IF(A253="","",IF(G253="","",ABS(E253-G253)*H253*D253))</f>
        <v/>
      </c>
      <c r="N253" s="16">
        <f>IF(A253="","",IF(M253="","",IF(M253=0,"",L253/M253)))</f>
        <v/>
      </c>
      <c r="O253" s="11" t="n"/>
      <c r="P253" s="11" t="n"/>
      <c r="Q253" s="11" t="n"/>
      <c r="R253" s="11" t="n"/>
      <c r="S253" s="11" t="n"/>
      <c r="T253" s="17" t="n"/>
      <c r="U253" s="17" t="n"/>
    </row>
    <row r="254">
      <c r="A254" s="10" t="n"/>
      <c r="B254" s="11" t="n"/>
      <c r="C254" s="11" t="n"/>
      <c r="D254" s="11" t="n"/>
      <c r="E254" s="12" t="n"/>
      <c r="F254" s="12" t="n"/>
      <c r="G254" s="12" t="n"/>
      <c r="H254" s="11" t="n"/>
      <c r="I254" s="13" t="n"/>
      <c r="J254" s="14">
        <f>IF(A254="","",IF(C254="Long",F254-E254,E254-F254))</f>
        <v/>
      </c>
      <c r="K254" s="15">
        <f>IF(A254="","",J254*H254*D254)</f>
        <v/>
      </c>
      <c r="L254" s="15">
        <f>IF(A254="","",K254-I254)</f>
        <v/>
      </c>
      <c r="M254" s="15">
        <f>IF(A254="","",IF(G254="","",ABS(E254-G254)*H254*D254))</f>
        <v/>
      </c>
      <c r="N254" s="16">
        <f>IF(A254="","",IF(M254="","",IF(M254=0,"",L254/M254)))</f>
        <v/>
      </c>
      <c r="O254" s="11" t="n"/>
      <c r="P254" s="11" t="n"/>
      <c r="Q254" s="11" t="n"/>
      <c r="R254" s="11" t="n"/>
      <c r="S254" s="11" t="n"/>
      <c r="T254" s="17" t="n"/>
      <c r="U254" s="17" t="n"/>
    </row>
    <row r="255">
      <c r="A255" s="10" t="n"/>
      <c r="B255" s="11" t="n"/>
      <c r="C255" s="11" t="n"/>
      <c r="D255" s="11" t="n"/>
      <c r="E255" s="12" t="n"/>
      <c r="F255" s="12" t="n"/>
      <c r="G255" s="12" t="n"/>
      <c r="H255" s="11" t="n"/>
      <c r="I255" s="13" t="n"/>
      <c r="J255" s="14">
        <f>IF(A255="","",IF(C255="Long",F255-E255,E255-F255))</f>
        <v/>
      </c>
      <c r="K255" s="15">
        <f>IF(A255="","",J255*H255*D255)</f>
        <v/>
      </c>
      <c r="L255" s="15">
        <f>IF(A255="","",K255-I255)</f>
        <v/>
      </c>
      <c r="M255" s="15">
        <f>IF(A255="","",IF(G255="","",ABS(E255-G255)*H255*D255))</f>
        <v/>
      </c>
      <c r="N255" s="16">
        <f>IF(A255="","",IF(M255="","",IF(M255=0,"",L255/M255)))</f>
        <v/>
      </c>
      <c r="O255" s="11" t="n"/>
      <c r="P255" s="11" t="n"/>
      <c r="Q255" s="11" t="n"/>
      <c r="R255" s="11" t="n"/>
      <c r="S255" s="11" t="n"/>
      <c r="T255" s="17" t="n"/>
      <c r="U255" s="17" t="n"/>
    </row>
    <row r="256">
      <c r="A256" s="10" t="n"/>
      <c r="B256" s="11" t="n"/>
      <c r="C256" s="11" t="n"/>
      <c r="D256" s="11" t="n"/>
      <c r="E256" s="12" t="n"/>
      <c r="F256" s="12" t="n"/>
      <c r="G256" s="12" t="n"/>
      <c r="H256" s="11" t="n"/>
      <c r="I256" s="13" t="n"/>
      <c r="J256" s="14">
        <f>IF(A256="","",IF(C256="Long",F256-E256,E256-F256))</f>
        <v/>
      </c>
      <c r="K256" s="15">
        <f>IF(A256="","",J256*H256*D256)</f>
        <v/>
      </c>
      <c r="L256" s="15">
        <f>IF(A256="","",K256-I256)</f>
        <v/>
      </c>
      <c r="M256" s="15">
        <f>IF(A256="","",IF(G256="","",ABS(E256-G256)*H256*D256))</f>
        <v/>
      </c>
      <c r="N256" s="16">
        <f>IF(A256="","",IF(M256="","",IF(M256=0,"",L256/M256)))</f>
        <v/>
      </c>
      <c r="O256" s="11" t="n"/>
      <c r="P256" s="11" t="n"/>
      <c r="Q256" s="11" t="n"/>
      <c r="R256" s="11" t="n"/>
      <c r="S256" s="11" t="n"/>
      <c r="T256" s="17" t="n"/>
      <c r="U256" s="17" t="n"/>
    </row>
    <row r="257">
      <c r="A257" s="10" t="n"/>
      <c r="B257" s="11" t="n"/>
      <c r="C257" s="11" t="n"/>
      <c r="D257" s="11" t="n"/>
      <c r="E257" s="12" t="n"/>
      <c r="F257" s="12" t="n"/>
      <c r="G257" s="12" t="n"/>
      <c r="H257" s="11" t="n"/>
      <c r="I257" s="13" t="n"/>
      <c r="J257" s="14">
        <f>IF(A257="","",IF(C257="Long",F257-E257,E257-F257))</f>
        <v/>
      </c>
      <c r="K257" s="15">
        <f>IF(A257="","",J257*H257*D257)</f>
        <v/>
      </c>
      <c r="L257" s="15">
        <f>IF(A257="","",K257-I257)</f>
        <v/>
      </c>
      <c r="M257" s="15">
        <f>IF(A257="","",IF(G257="","",ABS(E257-G257)*H257*D257))</f>
        <v/>
      </c>
      <c r="N257" s="16">
        <f>IF(A257="","",IF(M257="","",IF(M257=0,"",L257/M257)))</f>
        <v/>
      </c>
      <c r="O257" s="11" t="n"/>
      <c r="P257" s="11" t="n"/>
      <c r="Q257" s="11" t="n"/>
      <c r="R257" s="11" t="n"/>
      <c r="S257" s="11" t="n"/>
      <c r="T257" s="17" t="n"/>
      <c r="U257" s="17" t="n"/>
    </row>
    <row r="258">
      <c r="A258" s="10" t="n"/>
      <c r="B258" s="11" t="n"/>
      <c r="C258" s="11" t="n"/>
      <c r="D258" s="11" t="n"/>
      <c r="E258" s="12" t="n"/>
      <c r="F258" s="12" t="n"/>
      <c r="G258" s="12" t="n"/>
      <c r="H258" s="11" t="n"/>
      <c r="I258" s="13" t="n"/>
      <c r="J258" s="14">
        <f>IF(A258="","",IF(C258="Long",F258-E258,E258-F258))</f>
        <v/>
      </c>
      <c r="K258" s="15">
        <f>IF(A258="","",J258*H258*D258)</f>
        <v/>
      </c>
      <c r="L258" s="15">
        <f>IF(A258="","",K258-I258)</f>
        <v/>
      </c>
      <c r="M258" s="15">
        <f>IF(A258="","",IF(G258="","",ABS(E258-G258)*H258*D258))</f>
        <v/>
      </c>
      <c r="N258" s="16">
        <f>IF(A258="","",IF(M258="","",IF(M258=0,"",L258/M258)))</f>
        <v/>
      </c>
      <c r="O258" s="11" t="n"/>
      <c r="P258" s="11" t="n"/>
      <c r="Q258" s="11" t="n"/>
      <c r="R258" s="11" t="n"/>
      <c r="S258" s="11" t="n"/>
      <c r="T258" s="17" t="n"/>
      <c r="U258" s="17" t="n"/>
    </row>
    <row r="259">
      <c r="A259" s="10" t="n"/>
      <c r="B259" s="11" t="n"/>
      <c r="C259" s="11" t="n"/>
      <c r="D259" s="11" t="n"/>
      <c r="E259" s="12" t="n"/>
      <c r="F259" s="12" t="n"/>
      <c r="G259" s="12" t="n"/>
      <c r="H259" s="11" t="n"/>
      <c r="I259" s="13" t="n"/>
      <c r="J259" s="14">
        <f>IF(A259="","",IF(C259="Long",F259-E259,E259-F259))</f>
        <v/>
      </c>
      <c r="K259" s="15">
        <f>IF(A259="","",J259*H259*D259)</f>
        <v/>
      </c>
      <c r="L259" s="15">
        <f>IF(A259="","",K259-I259)</f>
        <v/>
      </c>
      <c r="M259" s="15">
        <f>IF(A259="","",IF(G259="","",ABS(E259-G259)*H259*D259))</f>
        <v/>
      </c>
      <c r="N259" s="16">
        <f>IF(A259="","",IF(M259="","",IF(M259=0,"",L259/M259)))</f>
        <v/>
      </c>
      <c r="O259" s="11" t="n"/>
      <c r="P259" s="11" t="n"/>
      <c r="Q259" s="11" t="n"/>
      <c r="R259" s="11" t="n"/>
      <c r="S259" s="11" t="n"/>
      <c r="T259" s="17" t="n"/>
      <c r="U259" s="17" t="n"/>
    </row>
    <row r="260">
      <c r="A260" s="10" t="n"/>
      <c r="B260" s="11" t="n"/>
      <c r="C260" s="11" t="n"/>
      <c r="D260" s="11" t="n"/>
      <c r="E260" s="12" t="n"/>
      <c r="F260" s="12" t="n"/>
      <c r="G260" s="12" t="n"/>
      <c r="H260" s="11" t="n"/>
      <c r="I260" s="13" t="n"/>
      <c r="J260" s="14">
        <f>IF(A260="","",IF(C260="Long",F260-E260,E260-F260))</f>
        <v/>
      </c>
      <c r="K260" s="15">
        <f>IF(A260="","",J260*H260*D260)</f>
        <v/>
      </c>
      <c r="L260" s="15">
        <f>IF(A260="","",K260-I260)</f>
        <v/>
      </c>
      <c r="M260" s="15">
        <f>IF(A260="","",IF(G260="","",ABS(E260-G260)*H260*D260))</f>
        <v/>
      </c>
      <c r="N260" s="16">
        <f>IF(A260="","",IF(M260="","",IF(M260=0,"",L260/M260)))</f>
        <v/>
      </c>
      <c r="O260" s="11" t="n"/>
      <c r="P260" s="11" t="n"/>
      <c r="Q260" s="11" t="n"/>
      <c r="R260" s="11" t="n"/>
      <c r="S260" s="11" t="n"/>
      <c r="T260" s="17" t="n"/>
      <c r="U260" s="17" t="n"/>
    </row>
    <row r="261">
      <c r="A261" s="10" t="n"/>
      <c r="B261" s="11" t="n"/>
      <c r="C261" s="11" t="n"/>
      <c r="D261" s="11" t="n"/>
      <c r="E261" s="12" t="n"/>
      <c r="F261" s="12" t="n"/>
      <c r="G261" s="12" t="n"/>
      <c r="H261" s="11" t="n"/>
      <c r="I261" s="13" t="n"/>
      <c r="J261" s="14">
        <f>IF(A261="","",IF(C261="Long",F261-E261,E261-F261))</f>
        <v/>
      </c>
      <c r="K261" s="15">
        <f>IF(A261="","",J261*H261*D261)</f>
        <v/>
      </c>
      <c r="L261" s="15">
        <f>IF(A261="","",K261-I261)</f>
        <v/>
      </c>
      <c r="M261" s="15">
        <f>IF(A261="","",IF(G261="","",ABS(E261-G261)*H261*D261))</f>
        <v/>
      </c>
      <c r="N261" s="16">
        <f>IF(A261="","",IF(M261="","",IF(M261=0,"",L261/M261)))</f>
        <v/>
      </c>
      <c r="O261" s="11" t="n"/>
      <c r="P261" s="11" t="n"/>
      <c r="Q261" s="11" t="n"/>
      <c r="R261" s="11" t="n"/>
      <c r="S261" s="11" t="n"/>
      <c r="T261" s="17" t="n"/>
      <c r="U261" s="17" t="n"/>
    </row>
    <row r="262">
      <c r="A262" s="10" t="n"/>
      <c r="B262" s="11" t="n"/>
      <c r="C262" s="11" t="n"/>
      <c r="D262" s="11" t="n"/>
      <c r="E262" s="12" t="n"/>
      <c r="F262" s="12" t="n"/>
      <c r="G262" s="12" t="n"/>
      <c r="H262" s="11" t="n"/>
      <c r="I262" s="13" t="n"/>
      <c r="J262" s="14">
        <f>IF(A262="","",IF(C262="Long",F262-E262,E262-F262))</f>
        <v/>
      </c>
      <c r="K262" s="15">
        <f>IF(A262="","",J262*H262*D262)</f>
        <v/>
      </c>
      <c r="L262" s="15">
        <f>IF(A262="","",K262-I262)</f>
        <v/>
      </c>
      <c r="M262" s="15">
        <f>IF(A262="","",IF(G262="","",ABS(E262-G262)*H262*D262))</f>
        <v/>
      </c>
      <c r="N262" s="16">
        <f>IF(A262="","",IF(M262="","",IF(M262=0,"",L262/M262)))</f>
        <v/>
      </c>
      <c r="O262" s="11" t="n"/>
      <c r="P262" s="11" t="n"/>
      <c r="Q262" s="11" t="n"/>
      <c r="R262" s="11" t="n"/>
      <c r="S262" s="11" t="n"/>
      <c r="T262" s="17" t="n"/>
      <c r="U262" s="17" t="n"/>
    </row>
    <row r="263">
      <c r="A263" s="10" t="n"/>
      <c r="B263" s="11" t="n"/>
      <c r="C263" s="11" t="n"/>
      <c r="D263" s="11" t="n"/>
      <c r="E263" s="12" t="n"/>
      <c r="F263" s="12" t="n"/>
      <c r="G263" s="12" t="n"/>
      <c r="H263" s="11" t="n"/>
      <c r="I263" s="13" t="n"/>
      <c r="J263" s="14">
        <f>IF(A263="","",IF(C263="Long",F263-E263,E263-F263))</f>
        <v/>
      </c>
      <c r="K263" s="15">
        <f>IF(A263="","",J263*H263*D263)</f>
        <v/>
      </c>
      <c r="L263" s="15">
        <f>IF(A263="","",K263-I263)</f>
        <v/>
      </c>
      <c r="M263" s="15">
        <f>IF(A263="","",IF(G263="","",ABS(E263-G263)*H263*D263))</f>
        <v/>
      </c>
      <c r="N263" s="16">
        <f>IF(A263="","",IF(M263="","",IF(M263=0,"",L263/M263)))</f>
        <v/>
      </c>
      <c r="O263" s="11" t="n"/>
      <c r="P263" s="11" t="n"/>
      <c r="Q263" s="11" t="n"/>
      <c r="R263" s="11" t="n"/>
      <c r="S263" s="11" t="n"/>
      <c r="T263" s="17" t="n"/>
      <c r="U263" s="17" t="n"/>
    </row>
    <row r="264">
      <c r="A264" s="10" t="n"/>
      <c r="B264" s="11" t="n"/>
      <c r="C264" s="11" t="n"/>
      <c r="D264" s="11" t="n"/>
      <c r="E264" s="12" t="n"/>
      <c r="F264" s="12" t="n"/>
      <c r="G264" s="12" t="n"/>
      <c r="H264" s="11" t="n"/>
      <c r="I264" s="13" t="n"/>
      <c r="J264" s="14">
        <f>IF(A264="","",IF(C264="Long",F264-E264,E264-F264))</f>
        <v/>
      </c>
      <c r="K264" s="15">
        <f>IF(A264="","",J264*H264*D264)</f>
        <v/>
      </c>
      <c r="L264" s="15">
        <f>IF(A264="","",K264-I264)</f>
        <v/>
      </c>
      <c r="M264" s="15">
        <f>IF(A264="","",IF(G264="","",ABS(E264-G264)*H264*D264))</f>
        <v/>
      </c>
      <c r="N264" s="16">
        <f>IF(A264="","",IF(M264="","",IF(M264=0,"",L264/M264)))</f>
        <v/>
      </c>
      <c r="O264" s="11" t="n"/>
      <c r="P264" s="11" t="n"/>
      <c r="Q264" s="11" t="n"/>
      <c r="R264" s="11" t="n"/>
      <c r="S264" s="11" t="n"/>
      <c r="T264" s="17" t="n"/>
      <c r="U264" s="17" t="n"/>
    </row>
    <row r="265">
      <c r="A265" s="10" t="n"/>
      <c r="B265" s="11" t="n"/>
      <c r="C265" s="11" t="n"/>
      <c r="D265" s="11" t="n"/>
      <c r="E265" s="12" t="n"/>
      <c r="F265" s="12" t="n"/>
      <c r="G265" s="12" t="n"/>
      <c r="H265" s="11" t="n"/>
      <c r="I265" s="13" t="n"/>
      <c r="J265" s="14">
        <f>IF(A265="","",IF(C265="Long",F265-E265,E265-F265))</f>
        <v/>
      </c>
      <c r="K265" s="15">
        <f>IF(A265="","",J265*H265*D265)</f>
        <v/>
      </c>
      <c r="L265" s="15">
        <f>IF(A265="","",K265-I265)</f>
        <v/>
      </c>
      <c r="M265" s="15">
        <f>IF(A265="","",IF(G265="","",ABS(E265-G265)*H265*D265))</f>
        <v/>
      </c>
      <c r="N265" s="16">
        <f>IF(A265="","",IF(M265="","",IF(M265=0,"",L265/M265)))</f>
        <v/>
      </c>
      <c r="O265" s="11" t="n"/>
      <c r="P265" s="11" t="n"/>
      <c r="Q265" s="11" t="n"/>
      <c r="R265" s="11" t="n"/>
      <c r="S265" s="11" t="n"/>
      <c r="T265" s="17" t="n"/>
      <c r="U265" s="17" t="n"/>
    </row>
    <row r="266">
      <c r="A266" s="10" t="n"/>
      <c r="B266" s="11" t="n"/>
      <c r="C266" s="11" t="n"/>
      <c r="D266" s="11" t="n"/>
      <c r="E266" s="12" t="n"/>
      <c r="F266" s="12" t="n"/>
      <c r="G266" s="12" t="n"/>
      <c r="H266" s="11" t="n"/>
      <c r="I266" s="13" t="n"/>
      <c r="J266" s="14">
        <f>IF(A266="","",IF(C266="Long",F266-E266,E266-F266))</f>
        <v/>
      </c>
      <c r="K266" s="15">
        <f>IF(A266="","",J266*H266*D266)</f>
        <v/>
      </c>
      <c r="L266" s="15">
        <f>IF(A266="","",K266-I266)</f>
        <v/>
      </c>
      <c r="M266" s="15">
        <f>IF(A266="","",IF(G266="","",ABS(E266-G266)*H266*D266))</f>
        <v/>
      </c>
      <c r="N266" s="16">
        <f>IF(A266="","",IF(M266="","",IF(M266=0,"",L266/M266)))</f>
        <v/>
      </c>
      <c r="O266" s="11" t="n"/>
      <c r="P266" s="11" t="n"/>
      <c r="Q266" s="11" t="n"/>
      <c r="R266" s="11" t="n"/>
      <c r="S266" s="11" t="n"/>
      <c r="T266" s="17" t="n"/>
      <c r="U266" s="17" t="n"/>
    </row>
    <row r="267">
      <c r="A267" s="10" t="n"/>
      <c r="B267" s="11" t="n"/>
      <c r="C267" s="11" t="n"/>
      <c r="D267" s="11" t="n"/>
      <c r="E267" s="12" t="n"/>
      <c r="F267" s="12" t="n"/>
      <c r="G267" s="12" t="n"/>
      <c r="H267" s="11" t="n"/>
      <c r="I267" s="13" t="n"/>
      <c r="J267" s="14">
        <f>IF(A267="","",IF(C267="Long",F267-E267,E267-F267))</f>
        <v/>
      </c>
      <c r="K267" s="15">
        <f>IF(A267="","",J267*H267*D267)</f>
        <v/>
      </c>
      <c r="L267" s="15">
        <f>IF(A267="","",K267-I267)</f>
        <v/>
      </c>
      <c r="M267" s="15">
        <f>IF(A267="","",IF(G267="","",ABS(E267-G267)*H267*D267))</f>
        <v/>
      </c>
      <c r="N267" s="16">
        <f>IF(A267="","",IF(M267="","",IF(M267=0,"",L267/M267)))</f>
        <v/>
      </c>
      <c r="O267" s="11" t="n"/>
      <c r="P267" s="11" t="n"/>
      <c r="Q267" s="11" t="n"/>
      <c r="R267" s="11" t="n"/>
      <c r="S267" s="11" t="n"/>
      <c r="T267" s="17" t="n"/>
      <c r="U267" s="17" t="n"/>
    </row>
    <row r="268">
      <c r="A268" s="10" t="n"/>
      <c r="B268" s="11" t="n"/>
      <c r="C268" s="11" t="n"/>
      <c r="D268" s="11" t="n"/>
      <c r="E268" s="12" t="n"/>
      <c r="F268" s="12" t="n"/>
      <c r="G268" s="12" t="n"/>
      <c r="H268" s="11" t="n"/>
      <c r="I268" s="13" t="n"/>
      <c r="J268" s="14">
        <f>IF(A268="","",IF(C268="Long",F268-E268,E268-F268))</f>
        <v/>
      </c>
      <c r="K268" s="15">
        <f>IF(A268="","",J268*H268*D268)</f>
        <v/>
      </c>
      <c r="L268" s="15">
        <f>IF(A268="","",K268-I268)</f>
        <v/>
      </c>
      <c r="M268" s="15">
        <f>IF(A268="","",IF(G268="","",ABS(E268-G268)*H268*D268))</f>
        <v/>
      </c>
      <c r="N268" s="16">
        <f>IF(A268="","",IF(M268="","",IF(M268=0,"",L268/M268)))</f>
        <v/>
      </c>
      <c r="O268" s="11" t="n"/>
      <c r="P268" s="11" t="n"/>
      <c r="Q268" s="11" t="n"/>
      <c r="R268" s="11" t="n"/>
      <c r="S268" s="11" t="n"/>
      <c r="T268" s="17" t="n"/>
      <c r="U268" s="17" t="n"/>
    </row>
    <row r="269">
      <c r="A269" s="10" t="n"/>
      <c r="B269" s="11" t="n"/>
      <c r="C269" s="11" t="n"/>
      <c r="D269" s="11" t="n"/>
      <c r="E269" s="12" t="n"/>
      <c r="F269" s="12" t="n"/>
      <c r="G269" s="12" t="n"/>
      <c r="H269" s="11" t="n"/>
      <c r="I269" s="13" t="n"/>
      <c r="J269" s="14">
        <f>IF(A269="","",IF(C269="Long",F269-E269,E269-F269))</f>
        <v/>
      </c>
      <c r="K269" s="15">
        <f>IF(A269="","",J269*H269*D269)</f>
        <v/>
      </c>
      <c r="L269" s="15">
        <f>IF(A269="","",K269-I269)</f>
        <v/>
      </c>
      <c r="M269" s="15">
        <f>IF(A269="","",IF(G269="","",ABS(E269-G269)*H269*D269))</f>
        <v/>
      </c>
      <c r="N269" s="16">
        <f>IF(A269="","",IF(M269="","",IF(M269=0,"",L269/M269)))</f>
        <v/>
      </c>
      <c r="O269" s="11" t="n"/>
      <c r="P269" s="11" t="n"/>
      <c r="Q269" s="11" t="n"/>
      <c r="R269" s="11" t="n"/>
      <c r="S269" s="11" t="n"/>
      <c r="T269" s="17" t="n"/>
      <c r="U269" s="17" t="n"/>
    </row>
    <row r="270">
      <c r="A270" s="10" t="n"/>
      <c r="B270" s="11" t="n"/>
      <c r="C270" s="11" t="n"/>
      <c r="D270" s="11" t="n"/>
      <c r="E270" s="12" t="n"/>
      <c r="F270" s="12" t="n"/>
      <c r="G270" s="12" t="n"/>
      <c r="H270" s="11" t="n"/>
      <c r="I270" s="13" t="n"/>
      <c r="J270" s="14">
        <f>IF(A270="","",IF(C270="Long",F270-E270,E270-F270))</f>
        <v/>
      </c>
      <c r="K270" s="15">
        <f>IF(A270="","",J270*H270*D270)</f>
        <v/>
      </c>
      <c r="L270" s="15">
        <f>IF(A270="","",K270-I270)</f>
        <v/>
      </c>
      <c r="M270" s="15">
        <f>IF(A270="","",IF(G270="","",ABS(E270-G270)*H270*D270))</f>
        <v/>
      </c>
      <c r="N270" s="16">
        <f>IF(A270="","",IF(M270="","",IF(M270=0,"",L270/M270)))</f>
        <v/>
      </c>
      <c r="O270" s="11" t="n"/>
      <c r="P270" s="11" t="n"/>
      <c r="Q270" s="11" t="n"/>
      <c r="R270" s="11" t="n"/>
      <c r="S270" s="11" t="n"/>
      <c r="T270" s="17" t="n"/>
      <c r="U270" s="17" t="n"/>
    </row>
    <row r="271">
      <c r="A271" s="10" t="n"/>
      <c r="B271" s="11" t="n"/>
      <c r="C271" s="11" t="n"/>
      <c r="D271" s="11" t="n"/>
      <c r="E271" s="12" t="n"/>
      <c r="F271" s="12" t="n"/>
      <c r="G271" s="12" t="n"/>
      <c r="H271" s="11" t="n"/>
      <c r="I271" s="13" t="n"/>
      <c r="J271" s="14">
        <f>IF(A271="","",IF(C271="Long",F271-E271,E271-F271))</f>
        <v/>
      </c>
      <c r="K271" s="15">
        <f>IF(A271="","",J271*H271*D271)</f>
        <v/>
      </c>
      <c r="L271" s="15">
        <f>IF(A271="","",K271-I271)</f>
        <v/>
      </c>
      <c r="M271" s="15">
        <f>IF(A271="","",IF(G271="","",ABS(E271-G271)*H271*D271))</f>
        <v/>
      </c>
      <c r="N271" s="16">
        <f>IF(A271="","",IF(M271="","",IF(M271=0,"",L271/M271)))</f>
        <v/>
      </c>
      <c r="O271" s="11" t="n"/>
      <c r="P271" s="11" t="n"/>
      <c r="Q271" s="11" t="n"/>
      <c r="R271" s="11" t="n"/>
      <c r="S271" s="11" t="n"/>
      <c r="T271" s="17" t="n"/>
      <c r="U271" s="17" t="n"/>
    </row>
    <row r="272">
      <c r="A272" s="10" t="n"/>
      <c r="B272" s="11" t="n"/>
      <c r="C272" s="11" t="n"/>
      <c r="D272" s="11" t="n"/>
      <c r="E272" s="12" t="n"/>
      <c r="F272" s="12" t="n"/>
      <c r="G272" s="12" t="n"/>
      <c r="H272" s="11" t="n"/>
      <c r="I272" s="13" t="n"/>
      <c r="J272" s="14">
        <f>IF(A272="","",IF(C272="Long",F272-E272,E272-F272))</f>
        <v/>
      </c>
      <c r="K272" s="15">
        <f>IF(A272="","",J272*H272*D272)</f>
        <v/>
      </c>
      <c r="L272" s="15">
        <f>IF(A272="","",K272-I272)</f>
        <v/>
      </c>
      <c r="M272" s="15">
        <f>IF(A272="","",IF(G272="","",ABS(E272-G272)*H272*D272))</f>
        <v/>
      </c>
      <c r="N272" s="16">
        <f>IF(A272="","",IF(M272="","",IF(M272=0,"",L272/M272)))</f>
        <v/>
      </c>
      <c r="O272" s="11" t="n"/>
      <c r="P272" s="11" t="n"/>
      <c r="Q272" s="11" t="n"/>
      <c r="R272" s="11" t="n"/>
      <c r="S272" s="11" t="n"/>
      <c r="T272" s="17" t="n"/>
      <c r="U272" s="17" t="n"/>
    </row>
    <row r="273">
      <c r="A273" s="10" t="n"/>
      <c r="B273" s="11" t="n"/>
      <c r="C273" s="11" t="n"/>
      <c r="D273" s="11" t="n"/>
      <c r="E273" s="12" t="n"/>
      <c r="F273" s="12" t="n"/>
      <c r="G273" s="12" t="n"/>
      <c r="H273" s="11" t="n"/>
      <c r="I273" s="13" t="n"/>
      <c r="J273" s="14">
        <f>IF(A273="","",IF(C273="Long",F273-E273,E273-F273))</f>
        <v/>
      </c>
      <c r="K273" s="15">
        <f>IF(A273="","",J273*H273*D273)</f>
        <v/>
      </c>
      <c r="L273" s="15">
        <f>IF(A273="","",K273-I273)</f>
        <v/>
      </c>
      <c r="M273" s="15">
        <f>IF(A273="","",IF(G273="","",ABS(E273-G273)*H273*D273))</f>
        <v/>
      </c>
      <c r="N273" s="16">
        <f>IF(A273="","",IF(M273="","",IF(M273=0,"",L273/M273)))</f>
        <v/>
      </c>
      <c r="O273" s="11" t="n"/>
      <c r="P273" s="11" t="n"/>
      <c r="Q273" s="11" t="n"/>
      <c r="R273" s="11" t="n"/>
      <c r="S273" s="11" t="n"/>
      <c r="T273" s="17" t="n"/>
      <c r="U273" s="17" t="n"/>
    </row>
    <row r="274">
      <c r="A274" s="10" t="n"/>
      <c r="B274" s="11" t="n"/>
      <c r="C274" s="11" t="n"/>
      <c r="D274" s="11" t="n"/>
      <c r="E274" s="12" t="n"/>
      <c r="F274" s="12" t="n"/>
      <c r="G274" s="12" t="n"/>
      <c r="H274" s="11" t="n"/>
      <c r="I274" s="13" t="n"/>
      <c r="J274" s="14">
        <f>IF(A274="","",IF(C274="Long",F274-E274,E274-F274))</f>
        <v/>
      </c>
      <c r="K274" s="15">
        <f>IF(A274="","",J274*H274*D274)</f>
        <v/>
      </c>
      <c r="L274" s="15">
        <f>IF(A274="","",K274-I274)</f>
        <v/>
      </c>
      <c r="M274" s="15">
        <f>IF(A274="","",IF(G274="","",ABS(E274-G274)*H274*D274))</f>
        <v/>
      </c>
      <c r="N274" s="16">
        <f>IF(A274="","",IF(M274="","",IF(M274=0,"",L274/M274)))</f>
        <v/>
      </c>
      <c r="O274" s="11" t="n"/>
      <c r="P274" s="11" t="n"/>
      <c r="Q274" s="11" t="n"/>
      <c r="R274" s="11" t="n"/>
      <c r="S274" s="11" t="n"/>
      <c r="T274" s="17" t="n"/>
      <c r="U274" s="17" t="n"/>
    </row>
    <row r="275">
      <c r="A275" s="10" t="n"/>
      <c r="B275" s="11" t="n"/>
      <c r="C275" s="11" t="n"/>
      <c r="D275" s="11" t="n"/>
      <c r="E275" s="12" t="n"/>
      <c r="F275" s="12" t="n"/>
      <c r="G275" s="12" t="n"/>
      <c r="H275" s="11" t="n"/>
      <c r="I275" s="13" t="n"/>
      <c r="J275" s="14">
        <f>IF(A275="","",IF(C275="Long",F275-E275,E275-F275))</f>
        <v/>
      </c>
      <c r="K275" s="15">
        <f>IF(A275="","",J275*H275*D275)</f>
        <v/>
      </c>
      <c r="L275" s="15">
        <f>IF(A275="","",K275-I275)</f>
        <v/>
      </c>
      <c r="M275" s="15">
        <f>IF(A275="","",IF(G275="","",ABS(E275-G275)*H275*D275))</f>
        <v/>
      </c>
      <c r="N275" s="16">
        <f>IF(A275="","",IF(M275="","",IF(M275=0,"",L275/M275)))</f>
        <v/>
      </c>
      <c r="O275" s="11" t="n"/>
      <c r="P275" s="11" t="n"/>
      <c r="Q275" s="11" t="n"/>
      <c r="R275" s="11" t="n"/>
      <c r="S275" s="11" t="n"/>
      <c r="T275" s="17" t="n"/>
      <c r="U275" s="17" t="n"/>
    </row>
    <row r="276">
      <c r="A276" s="10" t="n"/>
      <c r="B276" s="11" t="n"/>
      <c r="C276" s="11" t="n"/>
      <c r="D276" s="11" t="n"/>
      <c r="E276" s="12" t="n"/>
      <c r="F276" s="12" t="n"/>
      <c r="G276" s="12" t="n"/>
      <c r="H276" s="11" t="n"/>
      <c r="I276" s="13" t="n"/>
      <c r="J276" s="14">
        <f>IF(A276="","",IF(C276="Long",F276-E276,E276-F276))</f>
        <v/>
      </c>
      <c r="K276" s="15">
        <f>IF(A276="","",J276*H276*D276)</f>
        <v/>
      </c>
      <c r="L276" s="15">
        <f>IF(A276="","",K276-I276)</f>
        <v/>
      </c>
      <c r="M276" s="15">
        <f>IF(A276="","",IF(G276="","",ABS(E276-G276)*H276*D276))</f>
        <v/>
      </c>
      <c r="N276" s="16">
        <f>IF(A276="","",IF(M276="","",IF(M276=0,"",L276/M276)))</f>
        <v/>
      </c>
      <c r="O276" s="11" t="n"/>
      <c r="P276" s="11" t="n"/>
      <c r="Q276" s="11" t="n"/>
      <c r="R276" s="11" t="n"/>
      <c r="S276" s="11" t="n"/>
      <c r="T276" s="17" t="n"/>
      <c r="U276" s="17" t="n"/>
    </row>
    <row r="277">
      <c r="A277" s="10" t="n"/>
      <c r="B277" s="11" t="n"/>
      <c r="C277" s="11" t="n"/>
      <c r="D277" s="11" t="n"/>
      <c r="E277" s="12" t="n"/>
      <c r="F277" s="12" t="n"/>
      <c r="G277" s="12" t="n"/>
      <c r="H277" s="11" t="n"/>
      <c r="I277" s="13" t="n"/>
      <c r="J277" s="14">
        <f>IF(A277="","",IF(C277="Long",F277-E277,E277-F277))</f>
        <v/>
      </c>
      <c r="K277" s="15">
        <f>IF(A277="","",J277*H277*D277)</f>
        <v/>
      </c>
      <c r="L277" s="15">
        <f>IF(A277="","",K277-I277)</f>
        <v/>
      </c>
      <c r="M277" s="15">
        <f>IF(A277="","",IF(G277="","",ABS(E277-G277)*H277*D277))</f>
        <v/>
      </c>
      <c r="N277" s="16">
        <f>IF(A277="","",IF(M277="","",IF(M277=0,"",L277/M277)))</f>
        <v/>
      </c>
      <c r="O277" s="11" t="n"/>
      <c r="P277" s="11" t="n"/>
      <c r="Q277" s="11" t="n"/>
      <c r="R277" s="11" t="n"/>
      <c r="S277" s="11" t="n"/>
      <c r="T277" s="17" t="n"/>
      <c r="U277" s="17" t="n"/>
    </row>
    <row r="278">
      <c r="A278" s="10" t="n"/>
      <c r="B278" s="11" t="n"/>
      <c r="C278" s="11" t="n"/>
      <c r="D278" s="11" t="n"/>
      <c r="E278" s="12" t="n"/>
      <c r="F278" s="12" t="n"/>
      <c r="G278" s="12" t="n"/>
      <c r="H278" s="11" t="n"/>
      <c r="I278" s="13" t="n"/>
      <c r="J278" s="14">
        <f>IF(A278="","",IF(C278="Long",F278-E278,E278-F278))</f>
        <v/>
      </c>
      <c r="K278" s="15">
        <f>IF(A278="","",J278*H278*D278)</f>
        <v/>
      </c>
      <c r="L278" s="15">
        <f>IF(A278="","",K278-I278)</f>
        <v/>
      </c>
      <c r="M278" s="15">
        <f>IF(A278="","",IF(G278="","",ABS(E278-G278)*H278*D278))</f>
        <v/>
      </c>
      <c r="N278" s="16">
        <f>IF(A278="","",IF(M278="","",IF(M278=0,"",L278/M278)))</f>
        <v/>
      </c>
      <c r="O278" s="11" t="n"/>
      <c r="P278" s="11" t="n"/>
      <c r="Q278" s="11" t="n"/>
      <c r="R278" s="11" t="n"/>
      <c r="S278" s="11" t="n"/>
      <c r="T278" s="17" t="n"/>
      <c r="U278" s="17" t="n"/>
    </row>
    <row r="279">
      <c r="A279" s="10" t="n"/>
      <c r="B279" s="11" t="n"/>
      <c r="C279" s="11" t="n"/>
      <c r="D279" s="11" t="n"/>
      <c r="E279" s="12" t="n"/>
      <c r="F279" s="12" t="n"/>
      <c r="G279" s="12" t="n"/>
      <c r="H279" s="11" t="n"/>
      <c r="I279" s="13" t="n"/>
      <c r="J279" s="14">
        <f>IF(A279="","",IF(C279="Long",F279-E279,E279-F279))</f>
        <v/>
      </c>
      <c r="K279" s="15">
        <f>IF(A279="","",J279*H279*D279)</f>
        <v/>
      </c>
      <c r="L279" s="15">
        <f>IF(A279="","",K279-I279)</f>
        <v/>
      </c>
      <c r="M279" s="15">
        <f>IF(A279="","",IF(G279="","",ABS(E279-G279)*H279*D279))</f>
        <v/>
      </c>
      <c r="N279" s="16">
        <f>IF(A279="","",IF(M279="","",IF(M279=0,"",L279/M279)))</f>
        <v/>
      </c>
      <c r="O279" s="11" t="n"/>
      <c r="P279" s="11" t="n"/>
      <c r="Q279" s="11" t="n"/>
      <c r="R279" s="11" t="n"/>
      <c r="S279" s="11" t="n"/>
      <c r="T279" s="17" t="n"/>
      <c r="U279" s="17" t="n"/>
    </row>
    <row r="280">
      <c r="A280" s="10" t="n"/>
      <c r="B280" s="11" t="n"/>
      <c r="C280" s="11" t="n"/>
      <c r="D280" s="11" t="n"/>
      <c r="E280" s="12" t="n"/>
      <c r="F280" s="12" t="n"/>
      <c r="G280" s="12" t="n"/>
      <c r="H280" s="11" t="n"/>
      <c r="I280" s="13" t="n"/>
      <c r="J280" s="14">
        <f>IF(A280="","",IF(C280="Long",F280-E280,E280-F280))</f>
        <v/>
      </c>
      <c r="K280" s="15">
        <f>IF(A280="","",J280*H280*D280)</f>
        <v/>
      </c>
      <c r="L280" s="15">
        <f>IF(A280="","",K280-I280)</f>
        <v/>
      </c>
      <c r="M280" s="15">
        <f>IF(A280="","",IF(G280="","",ABS(E280-G280)*H280*D280))</f>
        <v/>
      </c>
      <c r="N280" s="16">
        <f>IF(A280="","",IF(M280="","",IF(M280=0,"",L280/M280)))</f>
        <v/>
      </c>
      <c r="O280" s="11" t="n"/>
      <c r="P280" s="11" t="n"/>
      <c r="Q280" s="11" t="n"/>
      <c r="R280" s="11" t="n"/>
      <c r="S280" s="11" t="n"/>
      <c r="T280" s="17" t="n"/>
      <c r="U280" s="17" t="n"/>
    </row>
    <row r="281">
      <c r="A281" s="10" t="n"/>
      <c r="B281" s="11" t="n"/>
      <c r="C281" s="11" t="n"/>
      <c r="D281" s="11" t="n"/>
      <c r="E281" s="12" t="n"/>
      <c r="F281" s="12" t="n"/>
      <c r="G281" s="12" t="n"/>
      <c r="H281" s="11" t="n"/>
      <c r="I281" s="13" t="n"/>
      <c r="J281" s="14">
        <f>IF(A281="","",IF(C281="Long",F281-E281,E281-F281))</f>
        <v/>
      </c>
      <c r="K281" s="15">
        <f>IF(A281="","",J281*H281*D281)</f>
        <v/>
      </c>
      <c r="L281" s="15">
        <f>IF(A281="","",K281-I281)</f>
        <v/>
      </c>
      <c r="M281" s="15">
        <f>IF(A281="","",IF(G281="","",ABS(E281-G281)*H281*D281))</f>
        <v/>
      </c>
      <c r="N281" s="16">
        <f>IF(A281="","",IF(M281="","",IF(M281=0,"",L281/M281)))</f>
        <v/>
      </c>
      <c r="O281" s="11" t="n"/>
      <c r="P281" s="11" t="n"/>
      <c r="Q281" s="11" t="n"/>
      <c r="R281" s="11" t="n"/>
      <c r="S281" s="11" t="n"/>
      <c r="T281" s="17" t="n"/>
      <c r="U281" s="17" t="n"/>
    </row>
    <row r="282">
      <c r="A282" s="10" t="n"/>
      <c r="B282" s="11" t="n"/>
      <c r="C282" s="11" t="n"/>
      <c r="D282" s="11" t="n"/>
      <c r="E282" s="12" t="n"/>
      <c r="F282" s="12" t="n"/>
      <c r="G282" s="12" t="n"/>
      <c r="H282" s="11" t="n"/>
      <c r="I282" s="13" t="n"/>
      <c r="J282" s="14">
        <f>IF(A282="","",IF(C282="Long",F282-E282,E282-F282))</f>
        <v/>
      </c>
      <c r="K282" s="15">
        <f>IF(A282="","",J282*H282*D282)</f>
        <v/>
      </c>
      <c r="L282" s="15">
        <f>IF(A282="","",K282-I282)</f>
        <v/>
      </c>
      <c r="M282" s="15">
        <f>IF(A282="","",IF(G282="","",ABS(E282-G282)*H282*D282))</f>
        <v/>
      </c>
      <c r="N282" s="16">
        <f>IF(A282="","",IF(M282="","",IF(M282=0,"",L282/M282)))</f>
        <v/>
      </c>
      <c r="O282" s="11" t="n"/>
      <c r="P282" s="11" t="n"/>
      <c r="Q282" s="11" t="n"/>
      <c r="R282" s="11" t="n"/>
      <c r="S282" s="11" t="n"/>
      <c r="T282" s="17" t="n"/>
      <c r="U282" s="17" t="n"/>
    </row>
    <row r="283">
      <c r="A283" s="10" t="n"/>
      <c r="B283" s="11" t="n"/>
      <c r="C283" s="11" t="n"/>
      <c r="D283" s="11" t="n"/>
      <c r="E283" s="12" t="n"/>
      <c r="F283" s="12" t="n"/>
      <c r="G283" s="12" t="n"/>
      <c r="H283" s="11" t="n"/>
      <c r="I283" s="13" t="n"/>
      <c r="J283" s="14">
        <f>IF(A283="","",IF(C283="Long",F283-E283,E283-F283))</f>
        <v/>
      </c>
      <c r="K283" s="15">
        <f>IF(A283="","",J283*H283*D283)</f>
        <v/>
      </c>
      <c r="L283" s="15">
        <f>IF(A283="","",K283-I283)</f>
        <v/>
      </c>
      <c r="M283" s="15">
        <f>IF(A283="","",IF(G283="","",ABS(E283-G283)*H283*D283))</f>
        <v/>
      </c>
      <c r="N283" s="16">
        <f>IF(A283="","",IF(M283="","",IF(M283=0,"",L283/M283)))</f>
        <v/>
      </c>
      <c r="O283" s="11" t="n"/>
      <c r="P283" s="11" t="n"/>
      <c r="Q283" s="11" t="n"/>
      <c r="R283" s="11" t="n"/>
      <c r="S283" s="11" t="n"/>
      <c r="T283" s="17" t="n"/>
      <c r="U283" s="17" t="n"/>
    </row>
    <row r="284">
      <c r="A284" s="10" t="n"/>
      <c r="B284" s="11" t="n"/>
      <c r="C284" s="11" t="n"/>
      <c r="D284" s="11" t="n"/>
      <c r="E284" s="12" t="n"/>
      <c r="F284" s="12" t="n"/>
      <c r="G284" s="12" t="n"/>
      <c r="H284" s="11" t="n"/>
      <c r="I284" s="13" t="n"/>
      <c r="J284" s="14">
        <f>IF(A284="","",IF(C284="Long",F284-E284,E284-F284))</f>
        <v/>
      </c>
      <c r="K284" s="15">
        <f>IF(A284="","",J284*H284*D284)</f>
        <v/>
      </c>
      <c r="L284" s="15">
        <f>IF(A284="","",K284-I284)</f>
        <v/>
      </c>
      <c r="M284" s="15">
        <f>IF(A284="","",IF(G284="","",ABS(E284-G284)*H284*D284))</f>
        <v/>
      </c>
      <c r="N284" s="16">
        <f>IF(A284="","",IF(M284="","",IF(M284=0,"",L284/M284)))</f>
        <v/>
      </c>
      <c r="O284" s="11" t="n"/>
      <c r="P284" s="11" t="n"/>
      <c r="Q284" s="11" t="n"/>
      <c r="R284" s="11" t="n"/>
      <c r="S284" s="11" t="n"/>
      <c r="T284" s="17" t="n"/>
      <c r="U284" s="17" t="n"/>
    </row>
    <row r="285">
      <c r="A285" s="10" t="n"/>
      <c r="B285" s="11" t="n"/>
      <c r="C285" s="11" t="n"/>
      <c r="D285" s="11" t="n"/>
      <c r="E285" s="12" t="n"/>
      <c r="F285" s="12" t="n"/>
      <c r="G285" s="12" t="n"/>
      <c r="H285" s="11" t="n"/>
      <c r="I285" s="13" t="n"/>
      <c r="J285" s="14">
        <f>IF(A285="","",IF(C285="Long",F285-E285,E285-F285))</f>
        <v/>
      </c>
      <c r="K285" s="15">
        <f>IF(A285="","",J285*H285*D285)</f>
        <v/>
      </c>
      <c r="L285" s="15">
        <f>IF(A285="","",K285-I285)</f>
        <v/>
      </c>
      <c r="M285" s="15">
        <f>IF(A285="","",IF(G285="","",ABS(E285-G285)*H285*D285))</f>
        <v/>
      </c>
      <c r="N285" s="16">
        <f>IF(A285="","",IF(M285="","",IF(M285=0,"",L285/M285)))</f>
        <v/>
      </c>
      <c r="O285" s="11" t="n"/>
      <c r="P285" s="11" t="n"/>
      <c r="Q285" s="11" t="n"/>
      <c r="R285" s="11" t="n"/>
      <c r="S285" s="11" t="n"/>
      <c r="T285" s="17" t="n"/>
      <c r="U285" s="17" t="n"/>
    </row>
    <row r="286">
      <c r="A286" s="10" t="n"/>
      <c r="B286" s="11" t="n"/>
      <c r="C286" s="11" t="n"/>
      <c r="D286" s="11" t="n"/>
      <c r="E286" s="12" t="n"/>
      <c r="F286" s="12" t="n"/>
      <c r="G286" s="12" t="n"/>
      <c r="H286" s="11" t="n"/>
      <c r="I286" s="13" t="n"/>
      <c r="J286" s="14">
        <f>IF(A286="","",IF(C286="Long",F286-E286,E286-F286))</f>
        <v/>
      </c>
      <c r="K286" s="15">
        <f>IF(A286="","",J286*H286*D286)</f>
        <v/>
      </c>
      <c r="L286" s="15">
        <f>IF(A286="","",K286-I286)</f>
        <v/>
      </c>
      <c r="M286" s="15">
        <f>IF(A286="","",IF(G286="","",ABS(E286-G286)*H286*D286))</f>
        <v/>
      </c>
      <c r="N286" s="16">
        <f>IF(A286="","",IF(M286="","",IF(M286=0,"",L286/M286)))</f>
        <v/>
      </c>
      <c r="O286" s="11" t="n"/>
      <c r="P286" s="11" t="n"/>
      <c r="Q286" s="11" t="n"/>
      <c r="R286" s="11" t="n"/>
      <c r="S286" s="11" t="n"/>
      <c r="T286" s="17" t="n"/>
      <c r="U286" s="17" t="n"/>
    </row>
    <row r="287">
      <c r="A287" s="10" t="n"/>
      <c r="B287" s="11" t="n"/>
      <c r="C287" s="11" t="n"/>
      <c r="D287" s="11" t="n"/>
      <c r="E287" s="12" t="n"/>
      <c r="F287" s="12" t="n"/>
      <c r="G287" s="12" t="n"/>
      <c r="H287" s="11" t="n"/>
      <c r="I287" s="13" t="n"/>
      <c r="J287" s="14">
        <f>IF(A287="","",IF(C287="Long",F287-E287,E287-F287))</f>
        <v/>
      </c>
      <c r="K287" s="15">
        <f>IF(A287="","",J287*H287*D287)</f>
        <v/>
      </c>
      <c r="L287" s="15">
        <f>IF(A287="","",K287-I287)</f>
        <v/>
      </c>
      <c r="M287" s="15">
        <f>IF(A287="","",IF(G287="","",ABS(E287-G287)*H287*D287))</f>
        <v/>
      </c>
      <c r="N287" s="16">
        <f>IF(A287="","",IF(M287="","",IF(M287=0,"",L287/M287)))</f>
        <v/>
      </c>
      <c r="O287" s="11" t="n"/>
      <c r="P287" s="11" t="n"/>
      <c r="Q287" s="11" t="n"/>
      <c r="R287" s="11" t="n"/>
      <c r="S287" s="11" t="n"/>
      <c r="T287" s="17" t="n"/>
      <c r="U287" s="17" t="n"/>
    </row>
    <row r="288">
      <c r="A288" s="10" t="n"/>
      <c r="B288" s="11" t="n"/>
      <c r="C288" s="11" t="n"/>
      <c r="D288" s="11" t="n"/>
      <c r="E288" s="12" t="n"/>
      <c r="F288" s="12" t="n"/>
      <c r="G288" s="12" t="n"/>
      <c r="H288" s="11" t="n"/>
      <c r="I288" s="13" t="n"/>
      <c r="J288" s="14">
        <f>IF(A288="","",IF(C288="Long",F288-E288,E288-F288))</f>
        <v/>
      </c>
      <c r="K288" s="15">
        <f>IF(A288="","",J288*H288*D288)</f>
        <v/>
      </c>
      <c r="L288" s="15">
        <f>IF(A288="","",K288-I288)</f>
        <v/>
      </c>
      <c r="M288" s="15">
        <f>IF(A288="","",IF(G288="","",ABS(E288-G288)*H288*D288))</f>
        <v/>
      </c>
      <c r="N288" s="16">
        <f>IF(A288="","",IF(M288="","",IF(M288=0,"",L288/M288)))</f>
        <v/>
      </c>
      <c r="O288" s="11" t="n"/>
      <c r="P288" s="11" t="n"/>
      <c r="Q288" s="11" t="n"/>
      <c r="R288" s="11" t="n"/>
      <c r="S288" s="11" t="n"/>
      <c r="T288" s="17" t="n"/>
      <c r="U288" s="17" t="n"/>
    </row>
    <row r="289">
      <c r="A289" s="10" t="n"/>
      <c r="B289" s="11" t="n"/>
      <c r="C289" s="11" t="n"/>
      <c r="D289" s="11" t="n"/>
      <c r="E289" s="12" t="n"/>
      <c r="F289" s="12" t="n"/>
      <c r="G289" s="12" t="n"/>
      <c r="H289" s="11" t="n"/>
      <c r="I289" s="13" t="n"/>
      <c r="J289" s="14">
        <f>IF(A289="","",IF(C289="Long",F289-E289,E289-F289))</f>
        <v/>
      </c>
      <c r="K289" s="15">
        <f>IF(A289="","",J289*H289*D289)</f>
        <v/>
      </c>
      <c r="L289" s="15">
        <f>IF(A289="","",K289-I289)</f>
        <v/>
      </c>
      <c r="M289" s="15">
        <f>IF(A289="","",IF(G289="","",ABS(E289-G289)*H289*D289))</f>
        <v/>
      </c>
      <c r="N289" s="16">
        <f>IF(A289="","",IF(M289="","",IF(M289=0,"",L289/M289)))</f>
        <v/>
      </c>
      <c r="O289" s="11" t="n"/>
      <c r="P289" s="11" t="n"/>
      <c r="Q289" s="11" t="n"/>
      <c r="R289" s="11" t="n"/>
      <c r="S289" s="11" t="n"/>
      <c r="T289" s="17" t="n"/>
      <c r="U289" s="17" t="n"/>
    </row>
    <row r="290">
      <c r="A290" s="10" t="n"/>
      <c r="B290" s="11" t="n"/>
      <c r="C290" s="11" t="n"/>
      <c r="D290" s="11" t="n"/>
      <c r="E290" s="12" t="n"/>
      <c r="F290" s="12" t="n"/>
      <c r="G290" s="12" t="n"/>
      <c r="H290" s="11" t="n"/>
      <c r="I290" s="13" t="n"/>
      <c r="J290" s="14">
        <f>IF(A290="","",IF(C290="Long",F290-E290,E290-F290))</f>
        <v/>
      </c>
      <c r="K290" s="15">
        <f>IF(A290="","",J290*H290*D290)</f>
        <v/>
      </c>
      <c r="L290" s="15">
        <f>IF(A290="","",K290-I290)</f>
        <v/>
      </c>
      <c r="M290" s="15">
        <f>IF(A290="","",IF(G290="","",ABS(E290-G290)*H290*D290))</f>
        <v/>
      </c>
      <c r="N290" s="16">
        <f>IF(A290="","",IF(M290="","",IF(M290=0,"",L290/M290)))</f>
        <v/>
      </c>
      <c r="O290" s="11" t="n"/>
      <c r="P290" s="11" t="n"/>
      <c r="Q290" s="11" t="n"/>
      <c r="R290" s="11" t="n"/>
      <c r="S290" s="11" t="n"/>
      <c r="T290" s="17" t="n"/>
      <c r="U290" s="17" t="n"/>
    </row>
    <row r="291">
      <c r="A291" s="10" t="n"/>
      <c r="B291" s="11" t="n"/>
      <c r="C291" s="11" t="n"/>
      <c r="D291" s="11" t="n"/>
      <c r="E291" s="12" t="n"/>
      <c r="F291" s="12" t="n"/>
      <c r="G291" s="12" t="n"/>
      <c r="H291" s="11" t="n"/>
      <c r="I291" s="13" t="n"/>
      <c r="J291" s="14">
        <f>IF(A291="","",IF(C291="Long",F291-E291,E291-F291))</f>
        <v/>
      </c>
      <c r="K291" s="15">
        <f>IF(A291="","",J291*H291*D291)</f>
        <v/>
      </c>
      <c r="L291" s="15">
        <f>IF(A291="","",K291-I291)</f>
        <v/>
      </c>
      <c r="M291" s="15">
        <f>IF(A291="","",IF(G291="","",ABS(E291-G291)*H291*D291))</f>
        <v/>
      </c>
      <c r="N291" s="16">
        <f>IF(A291="","",IF(M291="","",IF(M291=0,"",L291/M291)))</f>
        <v/>
      </c>
      <c r="O291" s="11" t="n"/>
      <c r="P291" s="11" t="n"/>
      <c r="Q291" s="11" t="n"/>
      <c r="R291" s="11" t="n"/>
      <c r="S291" s="11" t="n"/>
      <c r="T291" s="17" t="n"/>
      <c r="U291" s="17" t="n"/>
    </row>
    <row r="292">
      <c r="A292" s="10" t="n"/>
      <c r="B292" s="11" t="n"/>
      <c r="C292" s="11" t="n"/>
      <c r="D292" s="11" t="n"/>
      <c r="E292" s="12" t="n"/>
      <c r="F292" s="12" t="n"/>
      <c r="G292" s="12" t="n"/>
      <c r="H292" s="11" t="n"/>
      <c r="I292" s="13" t="n"/>
      <c r="J292" s="14">
        <f>IF(A292="","",IF(C292="Long",F292-E292,E292-F292))</f>
        <v/>
      </c>
      <c r="K292" s="15">
        <f>IF(A292="","",J292*H292*D292)</f>
        <v/>
      </c>
      <c r="L292" s="15">
        <f>IF(A292="","",K292-I292)</f>
        <v/>
      </c>
      <c r="M292" s="15">
        <f>IF(A292="","",IF(G292="","",ABS(E292-G292)*H292*D292))</f>
        <v/>
      </c>
      <c r="N292" s="16">
        <f>IF(A292="","",IF(M292="","",IF(M292=0,"",L292/M292)))</f>
        <v/>
      </c>
      <c r="O292" s="11" t="n"/>
      <c r="P292" s="11" t="n"/>
      <c r="Q292" s="11" t="n"/>
      <c r="R292" s="11" t="n"/>
      <c r="S292" s="11" t="n"/>
      <c r="T292" s="17" t="n"/>
      <c r="U292" s="17" t="n"/>
    </row>
    <row r="293">
      <c r="A293" s="10" t="n"/>
      <c r="B293" s="11" t="n"/>
      <c r="C293" s="11" t="n"/>
      <c r="D293" s="11" t="n"/>
      <c r="E293" s="12" t="n"/>
      <c r="F293" s="12" t="n"/>
      <c r="G293" s="12" t="n"/>
      <c r="H293" s="11" t="n"/>
      <c r="I293" s="13" t="n"/>
      <c r="J293" s="14">
        <f>IF(A293="","",IF(C293="Long",F293-E293,E293-F293))</f>
        <v/>
      </c>
      <c r="K293" s="15">
        <f>IF(A293="","",J293*H293*D293)</f>
        <v/>
      </c>
      <c r="L293" s="15">
        <f>IF(A293="","",K293-I293)</f>
        <v/>
      </c>
      <c r="M293" s="15">
        <f>IF(A293="","",IF(G293="","",ABS(E293-G293)*H293*D293))</f>
        <v/>
      </c>
      <c r="N293" s="16">
        <f>IF(A293="","",IF(M293="","",IF(M293=0,"",L293/M293)))</f>
        <v/>
      </c>
      <c r="O293" s="11" t="n"/>
      <c r="P293" s="11" t="n"/>
      <c r="Q293" s="11" t="n"/>
      <c r="R293" s="11" t="n"/>
      <c r="S293" s="11" t="n"/>
      <c r="T293" s="17" t="n"/>
      <c r="U293" s="17" t="n"/>
    </row>
    <row r="294">
      <c r="A294" s="10" t="n"/>
      <c r="B294" s="11" t="n"/>
      <c r="C294" s="11" t="n"/>
      <c r="D294" s="11" t="n"/>
      <c r="E294" s="12" t="n"/>
      <c r="F294" s="12" t="n"/>
      <c r="G294" s="12" t="n"/>
      <c r="H294" s="11" t="n"/>
      <c r="I294" s="13" t="n"/>
      <c r="J294" s="14">
        <f>IF(A294="","",IF(C294="Long",F294-E294,E294-F294))</f>
        <v/>
      </c>
      <c r="K294" s="15">
        <f>IF(A294="","",J294*H294*D294)</f>
        <v/>
      </c>
      <c r="L294" s="15">
        <f>IF(A294="","",K294-I294)</f>
        <v/>
      </c>
      <c r="M294" s="15">
        <f>IF(A294="","",IF(G294="","",ABS(E294-G294)*H294*D294))</f>
        <v/>
      </c>
      <c r="N294" s="16">
        <f>IF(A294="","",IF(M294="","",IF(M294=0,"",L294/M294)))</f>
        <v/>
      </c>
      <c r="O294" s="11" t="n"/>
      <c r="P294" s="11" t="n"/>
      <c r="Q294" s="11" t="n"/>
      <c r="R294" s="11" t="n"/>
      <c r="S294" s="11" t="n"/>
      <c r="T294" s="17" t="n"/>
      <c r="U294" s="17" t="n"/>
    </row>
    <row r="295">
      <c r="A295" s="10" t="n"/>
      <c r="B295" s="11" t="n"/>
      <c r="C295" s="11" t="n"/>
      <c r="D295" s="11" t="n"/>
      <c r="E295" s="12" t="n"/>
      <c r="F295" s="12" t="n"/>
      <c r="G295" s="12" t="n"/>
      <c r="H295" s="11" t="n"/>
      <c r="I295" s="13" t="n"/>
      <c r="J295" s="14">
        <f>IF(A295="","",IF(C295="Long",F295-E295,E295-F295))</f>
        <v/>
      </c>
      <c r="K295" s="15">
        <f>IF(A295="","",J295*H295*D295)</f>
        <v/>
      </c>
      <c r="L295" s="15">
        <f>IF(A295="","",K295-I295)</f>
        <v/>
      </c>
      <c r="M295" s="15">
        <f>IF(A295="","",IF(G295="","",ABS(E295-G295)*H295*D295))</f>
        <v/>
      </c>
      <c r="N295" s="16">
        <f>IF(A295="","",IF(M295="","",IF(M295=0,"",L295/M295)))</f>
        <v/>
      </c>
      <c r="O295" s="11" t="n"/>
      <c r="P295" s="11" t="n"/>
      <c r="Q295" s="11" t="n"/>
      <c r="R295" s="11" t="n"/>
      <c r="S295" s="11" t="n"/>
      <c r="T295" s="17" t="n"/>
      <c r="U295" s="17" t="n"/>
    </row>
    <row r="296">
      <c r="A296" s="10" t="n"/>
      <c r="B296" s="11" t="n"/>
      <c r="C296" s="11" t="n"/>
      <c r="D296" s="11" t="n"/>
      <c r="E296" s="12" t="n"/>
      <c r="F296" s="12" t="n"/>
      <c r="G296" s="12" t="n"/>
      <c r="H296" s="11" t="n"/>
      <c r="I296" s="13" t="n"/>
      <c r="J296" s="14">
        <f>IF(A296="","",IF(C296="Long",F296-E296,E296-F296))</f>
        <v/>
      </c>
      <c r="K296" s="15">
        <f>IF(A296="","",J296*H296*D296)</f>
        <v/>
      </c>
      <c r="L296" s="15">
        <f>IF(A296="","",K296-I296)</f>
        <v/>
      </c>
      <c r="M296" s="15">
        <f>IF(A296="","",IF(G296="","",ABS(E296-G296)*H296*D296))</f>
        <v/>
      </c>
      <c r="N296" s="16">
        <f>IF(A296="","",IF(M296="","",IF(M296=0,"",L296/M296)))</f>
        <v/>
      </c>
      <c r="O296" s="11" t="n"/>
      <c r="P296" s="11" t="n"/>
      <c r="Q296" s="11" t="n"/>
      <c r="R296" s="11" t="n"/>
      <c r="S296" s="11" t="n"/>
      <c r="T296" s="17" t="n"/>
      <c r="U296" s="17" t="n"/>
    </row>
    <row r="297">
      <c r="A297" s="10" t="n"/>
      <c r="B297" s="11" t="n"/>
      <c r="C297" s="11" t="n"/>
      <c r="D297" s="11" t="n"/>
      <c r="E297" s="12" t="n"/>
      <c r="F297" s="12" t="n"/>
      <c r="G297" s="12" t="n"/>
      <c r="H297" s="11" t="n"/>
      <c r="I297" s="13" t="n"/>
      <c r="J297" s="14">
        <f>IF(A297="","",IF(C297="Long",F297-E297,E297-F297))</f>
        <v/>
      </c>
      <c r="K297" s="15">
        <f>IF(A297="","",J297*H297*D297)</f>
        <v/>
      </c>
      <c r="L297" s="15">
        <f>IF(A297="","",K297-I297)</f>
        <v/>
      </c>
      <c r="M297" s="15">
        <f>IF(A297="","",IF(G297="","",ABS(E297-G297)*H297*D297))</f>
        <v/>
      </c>
      <c r="N297" s="16">
        <f>IF(A297="","",IF(M297="","",IF(M297=0,"",L297/M297)))</f>
        <v/>
      </c>
      <c r="O297" s="11" t="n"/>
      <c r="P297" s="11" t="n"/>
      <c r="Q297" s="11" t="n"/>
      <c r="R297" s="11" t="n"/>
      <c r="S297" s="11" t="n"/>
      <c r="T297" s="17" t="n"/>
      <c r="U297" s="17" t="n"/>
    </row>
    <row r="298">
      <c r="A298" s="10" t="n"/>
      <c r="B298" s="11" t="n"/>
      <c r="C298" s="11" t="n"/>
      <c r="D298" s="11" t="n"/>
      <c r="E298" s="12" t="n"/>
      <c r="F298" s="12" t="n"/>
      <c r="G298" s="12" t="n"/>
      <c r="H298" s="11" t="n"/>
      <c r="I298" s="13" t="n"/>
      <c r="J298" s="14">
        <f>IF(A298="","",IF(C298="Long",F298-E298,E298-F298))</f>
        <v/>
      </c>
      <c r="K298" s="15">
        <f>IF(A298="","",J298*H298*D298)</f>
        <v/>
      </c>
      <c r="L298" s="15">
        <f>IF(A298="","",K298-I298)</f>
        <v/>
      </c>
      <c r="M298" s="15">
        <f>IF(A298="","",IF(G298="","",ABS(E298-G298)*H298*D298))</f>
        <v/>
      </c>
      <c r="N298" s="16">
        <f>IF(A298="","",IF(M298="","",IF(M298=0,"",L298/M298)))</f>
        <v/>
      </c>
      <c r="O298" s="11" t="n"/>
      <c r="P298" s="11" t="n"/>
      <c r="Q298" s="11" t="n"/>
      <c r="R298" s="11" t="n"/>
      <c r="S298" s="11" t="n"/>
      <c r="T298" s="17" t="n"/>
      <c r="U298" s="17" t="n"/>
    </row>
    <row r="299">
      <c r="A299" s="10" t="n"/>
      <c r="B299" s="11" t="n"/>
      <c r="C299" s="11" t="n"/>
      <c r="D299" s="11" t="n"/>
      <c r="E299" s="12" t="n"/>
      <c r="F299" s="12" t="n"/>
      <c r="G299" s="12" t="n"/>
      <c r="H299" s="11" t="n"/>
      <c r="I299" s="13" t="n"/>
      <c r="J299" s="14">
        <f>IF(A299="","",IF(C299="Long",F299-E299,E299-F299))</f>
        <v/>
      </c>
      <c r="K299" s="15">
        <f>IF(A299="","",J299*H299*D299)</f>
        <v/>
      </c>
      <c r="L299" s="15">
        <f>IF(A299="","",K299-I299)</f>
        <v/>
      </c>
      <c r="M299" s="15">
        <f>IF(A299="","",IF(G299="","",ABS(E299-G299)*H299*D299))</f>
        <v/>
      </c>
      <c r="N299" s="16">
        <f>IF(A299="","",IF(M299="","",IF(M299=0,"",L299/M299)))</f>
        <v/>
      </c>
      <c r="O299" s="11" t="n"/>
      <c r="P299" s="11" t="n"/>
      <c r="Q299" s="11" t="n"/>
      <c r="R299" s="11" t="n"/>
      <c r="S299" s="11" t="n"/>
      <c r="T299" s="17" t="n"/>
      <c r="U299" s="17" t="n"/>
    </row>
    <row r="300">
      <c r="A300" s="10" t="n"/>
      <c r="B300" s="11" t="n"/>
      <c r="C300" s="11" t="n"/>
      <c r="D300" s="11" t="n"/>
      <c r="E300" s="12" t="n"/>
      <c r="F300" s="12" t="n"/>
      <c r="G300" s="12" t="n"/>
      <c r="H300" s="11" t="n"/>
      <c r="I300" s="13" t="n"/>
      <c r="J300" s="14">
        <f>IF(A300="","",IF(C300="Long",F300-E300,E300-F300))</f>
        <v/>
      </c>
      <c r="K300" s="15">
        <f>IF(A300="","",J300*H300*D300)</f>
        <v/>
      </c>
      <c r="L300" s="15">
        <f>IF(A300="","",K300-I300)</f>
        <v/>
      </c>
      <c r="M300" s="15">
        <f>IF(A300="","",IF(G300="","",ABS(E300-G300)*H300*D300))</f>
        <v/>
      </c>
      <c r="N300" s="16">
        <f>IF(A300="","",IF(M300="","",IF(M300=0,"",L300/M300)))</f>
        <v/>
      </c>
      <c r="O300" s="11" t="n"/>
      <c r="P300" s="11" t="n"/>
      <c r="Q300" s="11" t="n"/>
      <c r="R300" s="11" t="n"/>
      <c r="S300" s="11" t="n"/>
      <c r="T300" s="17" t="n"/>
      <c r="U300" s="17" t="n"/>
    </row>
    <row r="301">
      <c r="A301" s="10" t="n"/>
      <c r="B301" s="11" t="n"/>
      <c r="C301" s="11" t="n"/>
      <c r="D301" s="11" t="n"/>
      <c r="E301" s="12" t="n"/>
      <c r="F301" s="12" t="n"/>
      <c r="G301" s="12" t="n"/>
      <c r="H301" s="11" t="n"/>
      <c r="I301" s="13" t="n"/>
      <c r="J301" s="14">
        <f>IF(A301="","",IF(C301="Long",F301-E301,E301-F301))</f>
        <v/>
      </c>
      <c r="K301" s="15">
        <f>IF(A301="","",J301*H301*D301)</f>
        <v/>
      </c>
      <c r="L301" s="15">
        <f>IF(A301="","",K301-I301)</f>
        <v/>
      </c>
      <c r="M301" s="15">
        <f>IF(A301="","",IF(G301="","",ABS(E301-G301)*H301*D301))</f>
        <v/>
      </c>
      <c r="N301" s="16">
        <f>IF(A301="","",IF(M301="","",IF(M301=0,"",L301/M301)))</f>
        <v/>
      </c>
      <c r="O301" s="11" t="n"/>
      <c r="P301" s="11" t="n"/>
      <c r="Q301" s="11" t="n"/>
      <c r="R301" s="11" t="n"/>
      <c r="S301" s="11" t="n"/>
      <c r="T301" s="17" t="n"/>
      <c r="U301" s="17" t="n"/>
    </row>
    <row r="302">
      <c r="A302" s="10" t="n"/>
      <c r="B302" s="11" t="n"/>
      <c r="C302" s="11" t="n"/>
      <c r="D302" s="11" t="n"/>
      <c r="E302" s="12" t="n"/>
      <c r="F302" s="12" t="n"/>
      <c r="G302" s="12" t="n"/>
      <c r="H302" s="11" t="n"/>
      <c r="I302" s="13" t="n"/>
      <c r="J302" s="14">
        <f>IF(A302="","",IF(C302="Long",F302-E302,E302-F302))</f>
        <v/>
      </c>
      <c r="K302" s="15">
        <f>IF(A302="","",J302*H302*D302)</f>
        <v/>
      </c>
      <c r="L302" s="15">
        <f>IF(A302="","",K302-I302)</f>
        <v/>
      </c>
      <c r="M302" s="15">
        <f>IF(A302="","",IF(G302="","",ABS(E302-G302)*H302*D302))</f>
        <v/>
      </c>
      <c r="N302" s="16">
        <f>IF(A302="","",IF(M302="","",IF(M302=0,"",L302/M302)))</f>
        <v/>
      </c>
      <c r="O302" s="11" t="n"/>
      <c r="P302" s="11" t="n"/>
      <c r="Q302" s="11" t="n"/>
      <c r="R302" s="11" t="n"/>
      <c r="S302" s="11" t="n"/>
      <c r="T302" s="17" t="n"/>
      <c r="U302" s="17" t="n"/>
    </row>
    <row r="303">
      <c r="A303" s="10" t="n"/>
      <c r="B303" s="11" t="n"/>
      <c r="C303" s="11" t="n"/>
      <c r="D303" s="11" t="n"/>
      <c r="E303" s="12" t="n"/>
      <c r="F303" s="12" t="n"/>
      <c r="G303" s="12" t="n"/>
      <c r="H303" s="11" t="n"/>
      <c r="I303" s="13" t="n"/>
      <c r="J303" s="14">
        <f>IF(A303="","",IF(C303="Long",F303-E303,E303-F303))</f>
        <v/>
      </c>
      <c r="K303" s="15">
        <f>IF(A303="","",J303*H303*D303)</f>
        <v/>
      </c>
      <c r="L303" s="15">
        <f>IF(A303="","",K303-I303)</f>
        <v/>
      </c>
      <c r="M303" s="15">
        <f>IF(A303="","",IF(G303="","",ABS(E303-G303)*H303*D303))</f>
        <v/>
      </c>
      <c r="N303" s="16">
        <f>IF(A303="","",IF(M303="","",IF(M303=0,"",L303/M303)))</f>
        <v/>
      </c>
      <c r="O303" s="11" t="n"/>
      <c r="P303" s="11" t="n"/>
      <c r="Q303" s="11" t="n"/>
      <c r="R303" s="11" t="n"/>
      <c r="S303" s="11" t="n"/>
      <c r="T303" s="17" t="n"/>
      <c r="U303" s="17" t="n"/>
    </row>
    <row r="304">
      <c r="A304" s="10" t="n"/>
      <c r="B304" s="11" t="n"/>
      <c r="C304" s="11" t="n"/>
      <c r="D304" s="11" t="n"/>
      <c r="E304" s="12" t="n"/>
      <c r="F304" s="12" t="n"/>
      <c r="G304" s="12" t="n"/>
      <c r="H304" s="11" t="n"/>
      <c r="I304" s="13" t="n"/>
      <c r="J304" s="14">
        <f>IF(A304="","",IF(C304="Long",F304-E304,E304-F304))</f>
        <v/>
      </c>
      <c r="K304" s="15">
        <f>IF(A304="","",J304*H304*D304)</f>
        <v/>
      </c>
      <c r="L304" s="15">
        <f>IF(A304="","",K304-I304)</f>
        <v/>
      </c>
      <c r="M304" s="15">
        <f>IF(A304="","",IF(G304="","",ABS(E304-G304)*H304*D304))</f>
        <v/>
      </c>
      <c r="N304" s="16">
        <f>IF(A304="","",IF(M304="","",IF(M304=0,"",L304/M304)))</f>
        <v/>
      </c>
      <c r="O304" s="11" t="n"/>
      <c r="P304" s="11" t="n"/>
      <c r="Q304" s="11" t="n"/>
      <c r="R304" s="11" t="n"/>
      <c r="S304" s="11" t="n"/>
      <c r="T304" s="17" t="n"/>
      <c r="U304" s="17" t="n"/>
    </row>
    <row r="305">
      <c r="A305" s="10" t="n"/>
      <c r="B305" s="11" t="n"/>
      <c r="C305" s="11" t="n"/>
      <c r="D305" s="11" t="n"/>
      <c r="E305" s="12" t="n"/>
      <c r="F305" s="12" t="n"/>
      <c r="G305" s="12" t="n"/>
      <c r="H305" s="11" t="n"/>
      <c r="I305" s="13" t="n"/>
      <c r="J305" s="14">
        <f>IF(A305="","",IF(C305="Long",F305-E305,E305-F305))</f>
        <v/>
      </c>
      <c r="K305" s="15">
        <f>IF(A305="","",J305*H305*D305)</f>
        <v/>
      </c>
      <c r="L305" s="15">
        <f>IF(A305="","",K305-I305)</f>
        <v/>
      </c>
      <c r="M305" s="15">
        <f>IF(A305="","",IF(G305="","",ABS(E305-G305)*H305*D305))</f>
        <v/>
      </c>
      <c r="N305" s="16">
        <f>IF(A305="","",IF(M305="","",IF(M305=0,"",L305/M305)))</f>
        <v/>
      </c>
      <c r="O305" s="11" t="n"/>
      <c r="P305" s="11" t="n"/>
      <c r="Q305" s="11" t="n"/>
      <c r="R305" s="11" t="n"/>
      <c r="S305" s="11" t="n"/>
      <c r="T305" s="17" t="n"/>
      <c r="U305" s="17" t="n"/>
    </row>
    <row r="306">
      <c r="A306" s="10" t="n"/>
      <c r="B306" s="11" t="n"/>
      <c r="C306" s="11" t="n"/>
      <c r="D306" s="11" t="n"/>
      <c r="E306" s="12" t="n"/>
      <c r="F306" s="12" t="n"/>
      <c r="G306" s="12" t="n"/>
      <c r="H306" s="11" t="n"/>
      <c r="I306" s="13" t="n"/>
      <c r="J306" s="14">
        <f>IF(A306="","",IF(C306="Long",F306-E306,E306-F306))</f>
        <v/>
      </c>
      <c r="K306" s="15">
        <f>IF(A306="","",J306*H306*D306)</f>
        <v/>
      </c>
      <c r="L306" s="15">
        <f>IF(A306="","",K306-I306)</f>
        <v/>
      </c>
      <c r="M306" s="15">
        <f>IF(A306="","",IF(G306="","",ABS(E306-G306)*H306*D306))</f>
        <v/>
      </c>
      <c r="N306" s="16">
        <f>IF(A306="","",IF(M306="","",IF(M306=0,"",L306/M306)))</f>
        <v/>
      </c>
      <c r="O306" s="11" t="n"/>
      <c r="P306" s="11" t="n"/>
      <c r="Q306" s="11" t="n"/>
      <c r="R306" s="11" t="n"/>
      <c r="S306" s="11" t="n"/>
      <c r="T306" s="17" t="n"/>
      <c r="U306" s="17" t="n"/>
    </row>
    <row r="307">
      <c r="A307" s="10" t="n"/>
      <c r="B307" s="11" t="n"/>
      <c r="C307" s="11" t="n"/>
      <c r="D307" s="11" t="n"/>
      <c r="E307" s="12" t="n"/>
      <c r="F307" s="12" t="n"/>
      <c r="G307" s="12" t="n"/>
      <c r="H307" s="11" t="n"/>
      <c r="I307" s="13" t="n"/>
      <c r="J307" s="14">
        <f>IF(A307="","",IF(C307="Long",F307-E307,E307-F307))</f>
        <v/>
      </c>
      <c r="K307" s="15">
        <f>IF(A307="","",J307*H307*D307)</f>
        <v/>
      </c>
      <c r="L307" s="15">
        <f>IF(A307="","",K307-I307)</f>
        <v/>
      </c>
      <c r="M307" s="15">
        <f>IF(A307="","",IF(G307="","",ABS(E307-G307)*H307*D307))</f>
        <v/>
      </c>
      <c r="N307" s="16">
        <f>IF(A307="","",IF(M307="","",IF(M307=0,"",L307/M307)))</f>
        <v/>
      </c>
      <c r="O307" s="11" t="n"/>
      <c r="P307" s="11" t="n"/>
      <c r="Q307" s="11" t="n"/>
      <c r="R307" s="11" t="n"/>
      <c r="S307" s="11" t="n"/>
      <c r="T307" s="17" t="n"/>
      <c r="U307" s="17" t="n"/>
    </row>
    <row r="308">
      <c r="A308" s="10" t="n"/>
      <c r="B308" s="11" t="n"/>
      <c r="C308" s="11" t="n"/>
      <c r="D308" s="11" t="n"/>
      <c r="E308" s="12" t="n"/>
      <c r="F308" s="12" t="n"/>
      <c r="G308" s="12" t="n"/>
      <c r="H308" s="11" t="n"/>
      <c r="I308" s="13" t="n"/>
      <c r="J308" s="14">
        <f>IF(A308="","",IF(C308="Long",F308-E308,E308-F308))</f>
        <v/>
      </c>
      <c r="K308" s="15">
        <f>IF(A308="","",J308*H308*D308)</f>
        <v/>
      </c>
      <c r="L308" s="15">
        <f>IF(A308="","",K308-I308)</f>
        <v/>
      </c>
      <c r="M308" s="15">
        <f>IF(A308="","",IF(G308="","",ABS(E308-G308)*H308*D308))</f>
        <v/>
      </c>
      <c r="N308" s="16">
        <f>IF(A308="","",IF(M308="","",IF(M308=0,"",L308/M308)))</f>
        <v/>
      </c>
      <c r="O308" s="11" t="n"/>
      <c r="P308" s="11" t="n"/>
      <c r="Q308" s="11" t="n"/>
      <c r="R308" s="11" t="n"/>
      <c r="S308" s="11" t="n"/>
      <c r="T308" s="17" t="n"/>
      <c r="U308" s="17" t="n"/>
    </row>
    <row r="309">
      <c r="A309" s="10" t="n"/>
      <c r="B309" s="11" t="n"/>
      <c r="C309" s="11" t="n"/>
      <c r="D309" s="11" t="n"/>
      <c r="E309" s="12" t="n"/>
      <c r="F309" s="12" t="n"/>
      <c r="G309" s="12" t="n"/>
      <c r="H309" s="11" t="n"/>
      <c r="I309" s="13" t="n"/>
      <c r="J309" s="14">
        <f>IF(A309="","",IF(C309="Long",F309-E309,E309-F309))</f>
        <v/>
      </c>
      <c r="K309" s="15">
        <f>IF(A309="","",J309*H309*D309)</f>
        <v/>
      </c>
      <c r="L309" s="15">
        <f>IF(A309="","",K309-I309)</f>
        <v/>
      </c>
      <c r="M309" s="15">
        <f>IF(A309="","",IF(G309="","",ABS(E309-G309)*H309*D309))</f>
        <v/>
      </c>
      <c r="N309" s="16">
        <f>IF(A309="","",IF(M309="","",IF(M309=0,"",L309/M309)))</f>
        <v/>
      </c>
      <c r="O309" s="11" t="n"/>
      <c r="P309" s="11" t="n"/>
      <c r="Q309" s="11" t="n"/>
      <c r="R309" s="11" t="n"/>
      <c r="S309" s="11" t="n"/>
      <c r="T309" s="17" t="n"/>
      <c r="U309" s="17" t="n"/>
    </row>
    <row r="310">
      <c r="A310" s="10" t="n"/>
      <c r="B310" s="11" t="n"/>
      <c r="C310" s="11" t="n"/>
      <c r="D310" s="11" t="n"/>
      <c r="E310" s="12" t="n"/>
      <c r="F310" s="12" t="n"/>
      <c r="G310" s="12" t="n"/>
      <c r="H310" s="11" t="n"/>
      <c r="I310" s="13" t="n"/>
      <c r="J310" s="14">
        <f>IF(A310="","",IF(C310="Long",F310-E310,E310-F310))</f>
        <v/>
      </c>
      <c r="K310" s="15">
        <f>IF(A310="","",J310*H310*D310)</f>
        <v/>
      </c>
      <c r="L310" s="15">
        <f>IF(A310="","",K310-I310)</f>
        <v/>
      </c>
      <c r="M310" s="15">
        <f>IF(A310="","",IF(G310="","",ABS(E310-G310)*H310*D310))</f>
        <v/>
      </c>
      <c r="N310" s="16">
        <f>IF(A310="","",IF(M310="","",IF(M310=0,"",L310/M310)))</f>
        <v/>
      </c>
      <c r="O310" s="11" t="n"/>
      <c r="P310" s="11" t="n"/>
      <c r="Q310" s="11" t="n"/>
      <c r="R310" s="11" t="n"/>
      <c r="S310" s="11" t="n"/>
      <c r="T310" s="17" t="n"/>
      <c r="U310" s="17" t="n"/>
    </row>
    <row r="311">
      <c r="A311" s="10" t="n"/>
      <c r="B311" s="11" t="n"/>
      <c r="C311" s="11" t="n"/>
      <c r="D311" s="11" t="n"/>
      <c r="E311" s="12" t="n"/>
      <c r="F311" s="12" t="n"/>
      <c r="G311" s="12" t="n"/>
      <c r="H311" s="11" t="n"/>
      <c r="I311" s="13" t="n"/>
      <c r="J311" s="14">
        <f>IF(A311="","",IF(C311="Long",F311-E311,E311-F311))</f>
        <v/>
      </c>
      <c r="K311" s="15">
        <f>IF(A311="","",J311*H311*D311)</f>
        <v/>
      </c>
      <c r="L311" s="15">
        <f>IF(A311="","",K311-I311)</f>
        <v/>
      </c>
      <c r="M311" s="15">
        <f>IF(A311="","",IF(G311="","",ABS(E311-G311)*H311*D311))</f>
        <v/>
      </c>
      <c r="N311" s="16">
        <f>IF(A311="","",IF(M311="","",IF(M311=0,"",L311/M311)))</f>
        <v/>
      </c>
      <c r="O311" s="11" t="n"/>
      <c r="P311" s="11" t="n"/>
      <c r="Q311" s="11" t="n"/>
      <c r="R311" s="11" t="n"/>
      <c r="S311" s="11" t="n"/>
      <c r="T311" s="17" t="n"/>
      <c r="U311" s="17" t="n"/>
    </row>
    <row r="312">
      <c r="A312" s="10" t="n"/>
      <c r="B312" s="11" t="n"/>
      <c r="C312" s="11" t="n"/>
      <c r="D312" s="11" t="n"/>
      <c r="E312" s="12" t="n"/>
      <c r="F312" s="12" t="n"/>
      <c r="G312" s="12" t="n"/>
      <c r="H312" s="11" t="n"/>
      <c r="I312" s="13" t="n"/>
      <c r="J312" s="14">
        <f>IF(A312="","",IF(C312="Long",F312-E312,E312-F312))</f>
        <v/>
      </c>
      <c r="K312" s="15">
        <f>IF(A312="","",J312*H312*D312)</f>
        <v/>
      </c>
      <c r="L312" s="15">
        <f>IF(A312="","",K312-I312)</f>
        <v/>
      </c>
      <c r="M312" s="15">
        <f>IF(A312="","",IF(G312="","",ABS(E312-G312)*H312*D312))</f>
        <v/>
      </c>
      <c r="N312" s="16">
        <f>IF(A312="","",IF(M312="","",IF(M312=0,"",L312/M312)))</f>
        <v/>
      </c>
      <c r="O312" s="11" t="n"/>
      <c r="P312" s="11" t="n"/>
      <c r="Q312" s="11" t="n"/>
      <c r="R312" s="11" t="n"/>
      <c r="S312" s="11" t="n"/>
      <c r="T312" s="17" t="n"/>
      <c r="U312" s="17" t="n"/>
    </row>
    <row r="313">
      <c r="A313" s="10" t="n"/>
      <c r="B313" s="11" t="n"/>
      <c r="C313" s="11" t="n"/>
      <c r="D313" s="11" t="n"/>
      <c r="E313" s="12" t="n"/>
      <c r="F313" s="12" t="n"/>
      <c r="G313" s="12" t="n"/>
      <c r="H313" s="11" t="n"/>
      <c r="I313" s="13" t="n"/>
      <c r="J313" s="14">
        <f>IF(A313="","",IF(C313="Long",F313-E313,E313-F313))</f>
        <v/>
      </c>
      <c r="K313" s="15">
        <f>IF(A313="","",J313*H313*D313)</f>
        <v/>
      </c>
      <c r="L313" s="15">
        <f>IF(A313="","",K313-I313)</f>
        <v/>
      </c>
      <c r="M313" s="15">
        <f>IF(A313="","",IF(G313="","",ABS(E313-G313)*H313*D313))</f>
        <v/>
      </c>
      <c r="N313" s="16">
        <f>IF(A313="","",IF(M313="","",IF(M313=0,"",L313/M313)))</f>
        <v/>
      </c>
      <c r="O313" s="11" t="n"/>
      <c r="P313" s="11" t="n"/>
      <c r="Q313" s="11" t="n"/>
      <c r="R313" s="11" t="n"/>
      <c r="S313" s="11" t="n"/>
      <c r="T313" s="17" t="n"/>
      <c r="U313" s="17" t="n"/>
    </row>
    <row r="314">
      <c r="A314" s="10" t="n"/>
      <c r="B314" s="11" t="n"/>
      <c r="C314" s="11" t="n"/>
      <c r="D314" s="11" t="n"/>
      <c r="E314" s="12" t="n"/>
      <c r="F314" s="12" t="n"/>
      <c r="G314" s="12" t="n"/>
      <c r="H314" s="11" t="n"/>
      <c r="I314" s="13" t="n"/>
      <c r="J314" s="14">
        <f>IF(A314="","",IF(C314="Long",F314-E314,E314-F314))</f>
        <v/>
      </c>
      <c r="K314" s="15">
        <f>IF(A314="","",J314*H314*D314)</f>
        <v/>
      </c>
      <c r="L314" s="15">
        <f>IF(A314="","",K314-I314)</f>
        <v/>
      </c>
      <c r="M314" s="15">
        <f>IF(A314="","",IF(G314="","",ABS(E314-G314)*H314*D314))</f>
        <v/>
      </c>
      <c r="N314" s="16">
        <f>IF(A314="","",IF(M314="","",IF(M314=0,"",L314/M314)))</f>
        <v/>
      </c>
      <c r="O314" s="11" t="n"/>
      <c r="P314" s="11" t="n"/>
      <c r="Q314" s="11" t="n"/>
      <c r="R314" s="11" t="n"/>
      <c r="S314" s="11" t="n"/>
      <c r="T314" s="17" t="n"/>
      <c r="U314" s="17" t="n"/>
    </row>
    <row r="315">
      <c r="A315" s="10" t="n"/>
      <c r="B315" s="11" t="n"/>
      <c r="C315" s="11" t="n"/>
      <c r="D315" s="11" t="n"/>
      <c r="E315" s="12" t="n"/>
      <c r="F315" s="12" t="n"/>
      <c r="G315" s="12" t="n"/>
      <c r="H315" s="11" t="n"/>
      <c r="I315" s="13" t="n"/>
      <c r="J315" s="14">
        <f>IF(A315="","",IF(C315="Long",F315-E315,E315-F315))</f>
        <v/>
      </c>
      <c r="K315" s="15">
        <f>IF(A315="","",J315*H315*D315)</f>
        <v/>
      </c>
      <c r="L315" s="15">
        <f>IF(A315="","",K315-I315)</f>
        <v/>
      </c>
      <c r="M315" s="15">
        <f>IF(A315="","",IF(G315="","",ABS(E315-G315)*H315*D315))</f>
        <v/>
      </c>
      <c r="N315" s="16">
        <f>IF(A315="","",IF(M315="","",IF(M315=0,"",L315/M315)))</f>
        <v/>
      </c>
      <c r="O315" s="11" t="n"/>
      <c r="P315" s="11" t="n"/>
      <c r="Q315" s="11" t="n"/>
      <c r="R315" s="11" t="n"/>
      <c r="S315" s="11" t="n"/>
      <c r="T315" s="17" t="n"/>
      <c r="U315" s="17" t="n"/>
    </row>
    <row r="316">
      <c r="A316" s="10" t="n"/>
      <c r="B316" s="11" t="n"/>
      <c r="C316" s="11" t="n"/>
      <c r="D316" s="11" t="n"/>
      <c r="E316" s="12" t="n"/>
      <c r="F316" s="12" t="n"/>
      <c r="G316" s="12" t="n"/>
      <c r="H316" s="11" t="n"/>
      <c r="I316" s="13" t="n"/>
      <c r="J316" s="14">
        <f>IF(A316="","",IF(C316="Long",F316-E316,E316-F316))</f>
        <v/>
      </c>
      <c r="K316" s="15">
        <f>IF(A316="","",J316*H316*D316)</f>
        <v/>
      </c>
      <c r="L316" s="15">
        <f>IF(A316="","",K316-I316)</f>
        <v/>
      </c>
      <c r="M316" s="15">
        <f>IF(A316="","",IF(G316="","",ABS(E316-G316)*H316*D316))</f>
        <v/>
      </c>
      <c r="N316" s="16">
        <f>IF(A316="","",IF(M316="","",IF(M316=0,"",L316/M316)))</f>
        <v/>
      </c>
      <c r="O316" s="11" t="n"/>
      <c r="P316" s="11" t="n"/>
      <c r="Q316" s="11" t="n"/>
      <c r="R316" s="11" t="n"/>
      <c r="S316" s="11" t="n"/>
      <c r="T316" s="17" t="n"/>
      <c r="U316" s="17" t="n"/>
    </row>
    <row r="317">
      <c r="A317" s="10" t="n"/>
      <c r="B317" s="11" t="n"/>
      <c r="C317" s="11" t="n"/>
      <c r="D317" s="11" t="n"/>
      <c r="E317" s="12" t="n"/>
      <c r="F317" s="12" t="n"/>
      <c r="G317" s="12" t="n"/>
      <c r="H317" s="11" t="n"/>
      <c r="I317" s="13" t="n"/>
      <c r="J317" s="14">
        <f>IF(A317="","",IF(C317="Long",F317-E317,E317-F317))</f>
        <v/>
      </c>
      <c r="K317" s="15">
        <f>IF(A317="","",J317*H317*D317)</f>
        <v/>
      </c>
      <c r="L317" s="15">
        <f>IF(A317="","",K317-I317)</f>
        <v/>
      </c>
      <c r="M317" s="15">
        <f>IF(A317="","",IF(G317="","",ABS(E317-G317)*H317*D317))</f>
        <v/>
      </c>
      <c r="N317" s="16">
        <f>IF(A317="","",IF(M317="","",IF(M317=0,"",L317/M317)))</f>
        <v/>
      </c>
      <c r="O317" s="11" t="n"/>
      <c r="P317" s="11" t="n"/>
      <c r="Q317" s="11" t="n"/>
      <c r="R317" s="11" t="n"/>
      <c r="S317" s="11" t="n"/>
      <c r="T317" s="17" t="n"/>
      <c r="U317" s="17" t="n"/>
    </row>
    <row r="318">
      <c r="A318" s="10" t="n"/>
      <c r="B318" s="11" t="n"/>
      <c r="C318" s="11" t="n"/>
      <c r="D318" s="11" t="n"/>
      <c r="E318" s="12" t="n"/>
      <c r="F318" s="12" t="n"/>
      <c r="G318" s="12" t="n"/>
      <c r="H318" s="11" t="n"/>
      <c r="I318" s="13" t="n"/>
      <c r="J318" s="14">
        <f>IF(A318="","",IF(C318="Long",F318-E318,E318-F318))</f>
        <v/>
      </c>
      <c r="K318" s="15">
        <f>IF(A318="","",J318*H318*D318)</f>
        <v/>
      </c>
      <c r="L318" s="15">
        <f>IF(A318="","",K318-I318)</f>
        <v/>
      </c>
      <c r="M318" s="15">
        <f>IF(A318="","",IF(G318="","",ABS(E318-G318)*H318*D318))</f>
        <v/>
      </c>
      <c r="N318" s="16">
        <f>IF(A318="","",IF(M318="","",IF(M318=0,"",L318/M318)))</f>
        <v/>
      </c>
      <c r="O318" s="11" t="n"/>
      <c r="P318" s="11" t="n"/>
      <c r="Q318" s="11" t="n"/>
      <c r="R318" s="11" t="n"/>
      <c r="S318" s="11" t="n"/>
      <c r="T318" s="17" t="n"/>
      <c r="U318" s="17" t="n"/>
    </row>
    <row r="319">
      <c r="A319" s="10" t="n"/>
      <c r="B319" s="11" t="n"/>
      <c r="C319" s="11" t="n"/>
      <c r="D319" s="11" t="n"/>
      <c r="E319" s="12" t="n"/>
      <c r="F319" s="12" t="n"/>
      <c r="G319" s="12" t="n"/>
      <c r="H319" s="11" t="n"/>
      <c r="I319" s="13" t="n"/>
      <c r="J319" s="14">
        <f>IF(A319="","",IF(C319="Long",F319-E319,E319-F319))</f>
        <v/>
      </c>
      <c r="K319" s="15">
        <f>IF(A319="","",J319*H319*D319)</f>
        <v/>
      </c>
      <c r="L319" s="15">
        <f>IF(A319="","",K319-I319)</f>
        <v/>
      </c>
      <c r="M319" s="15">
        <f>IF(A319="","",IF(G319="","",ABS(E319-G319)*H319*D319))</f>
        <v/>
      </c>
      <c r="N319" s="16">
        <f>IF(A319="","",IF(M319="","",IF(M319=0,"",L319/M319)))</f>
        <v/>
      </c>
      <c r="O319" s="11" t="n"/>
      <c r="P319" s="11" t="n"/>
      <c r="Q319" s="11" t="n"/>
      <c r="R319" s="11" t="n"/>
      <c r="S319" s="11" t="n"/>
      <c r="T319" s="17" t="n"/>
      <c r="U319" s="17" t="n"/>
    </row>
    <row r="320">
      <c r="A320" s="10" t="n"/>
      <c r="B320" s="11" t="n"/>
      <c r="C320" s="11" t="n"/>
      <c r="D320" s="11" t="n"/>
      <c r="E320" s="12" t="n"/>
      <c r="F320" s="12" t="n"/>
      <c r="G320" s="12" t="n"/>
      <c r="H320" s="11" t="n"/>
      <c r="I320" s="13" t="n"/>
      <c r="J320" s="14">
        <f>IF(A320="","",IF(C320="Long",F320-E320,E320-F320))</f>
        <v/>
      </c>
      <c r="K320" s="15">
        <f>IF(A320="","",J320*H320*D320)</f>
        <v/>
      </c>
      <c r="L320" s="15">
        <f>IF(A320="","",K320-I320)</f>
        <v/>
      </c>
      <c r="M320" s="15">
        <f>IF(A320="","",IF(G320="","",ABS(E320-G320)*H320*D320))</f>
        <v/>
      </c>
      <c r="N320" s="16">
        <f>IF(A320="","",IF(M320="","",IF(M320=0,"",L320/M320)))</f>
        <v/>
      </c>
      <c r="O320" s="11" t="n"/>
      <c r="P320" s="11" t="n"/>
      <c r="Q320" s="11" t="n"/>
      <c r="R320" s="11" t="n"/>
      <c r="S320" s="11" t="n"/>
      <c r="T320" s="17" t="n"/>
      <c r="U320" s="17" t="n"/>
    </row>
    <row r="321">
      <c r="A321" s="10" t="n"/>
      <c r="B321" s="11" t="n"/>
      <c r="C321" s="11" t="n"/>
      <c r="D321" s="11" t="n"/>
      <c r="E321" s="12" t="n"/>
      <c r="F321" s="12" t="n"/>
      <c r="G321" s="12" t="n"/>
      <c r="H321" s="11" t="n"/>
      <c r="I321" s="13" t="n"/>
      <c r="J321" s="14">
        <f>IF(A321="","",IF(C321="Long",F321-E321,E321-F321))</f>
        <v/>
      </c>
      <c r="K321" s="15">
        <f>IF(A321="","",J321*H321*D321)</f>
        <v/>
      </c>
      <c r="L321" s="15">
        <f>IF(A321="","",K321-I321)</f>
        <v/>
      </c>
      <c r="M321" s="15">
        <f>IF(A321="","",IF(G321="","",ABS(E321-G321)*H321*D321))</f>
        <v/>
      </c>
      <c r="N321" s="16">
        <f>IF(A321="","",IF(M321="","",IF(M321=0,"",L321/M321)))</f>
        <v/>
      </c>
      <c r="O321" s="11" t="n"/>
      <c r="P321" s="11" t="n"/>
      <c r="Q321" s="11" t="n"/>
      <c r="R321" s="11" t="n"/>
      <c r="S321" s="11" t="n"/>
      <c r="T321" s="17" t="n"/>
      <c r="U321" s="17" t="n"/>
    </row>
    <row r="322">
      <c r="A322" s="10" t="n"/>
      <c r="B322" s="11" t="n"/>
      <c r="C322" s="11" t="n"/>
      <c r="D322" s="11" t="n"/>
      <c r="E322" s="12" t="n"/>
      <c r="F322" s="12" t="n"/>
      <c r="G322" s="12" t="n"/>
      <c r="H322" s="11" t="n"/>
      <c r="I322" s="13" t="n"/>
      <c r="J322" s="14">
        <f>IF(A322="","",IF(C322="Long",F322-E322,E322-F322))</f>
        <v/>
      </c>
      <c r="K322" s="15">
        <f>IF(A322="","",J322*H322*D322)</f>
        <v/>
      </c>
      <c r="L322" s="15">
        <f>IF(A322="","",K322-I322)</f>
        <v/>
      </c>
      <c r="M322" s="15">
        <f>IF(A322="","",IF(G322="","",ABS(E322-G322)*H322*D322))</f>
        <v/>
      </c>
      <c r="N322" s="16">
        <f>IF(A322="","",IF(M322="","",IF(M322=0,"",L322/M322)))</f>
        <v/>
      </c>
      <c r="O322" s="11" t="n"/>
      <c r="P322" s="11" t="n"/>
      <c r="Q322" s="11" t="n"/>
      <c r="R322" s="11" t="n"/>
      <c r="S322" s="11" t="n"/>
      <c r="T322" s="17" t="n"/>
      <c r="U322" s="17" t="n"/>
    </row>
    <row r="323">
      <c r="A323" s="10" t="n"/>
      <c r="B323" s="11" t="n"/>
      <c r="C323" s="11" t="n"/>
      <c r="D323" s="11" t="n"/>
      <c r="E323" s="12" t="n"/>
      <c r="F323" s="12" t="n"/>
      <c r="G323" s="12" t="n"/>
      <c r="H323" s="11" t="n"/>
      <c r="I323" s="13" t="n"/>
      <c r="J323" s="14">
        <f>IF(A323="","",IF(C323="Long",F323-E323,E323-F323))</f>
        <v/>
      </c>
      <c r="K323" s="15">
        <f>IF(A323="","",J323*H323*D323)</f>
        <v/>
      </c>
      <c r="L323" s="15">
        <f>IF(A323="","",K323-I323)</f>
        <v/>
      </c>
      <c r="M323" s="15">
        <f>IF(A323="","",IF(G323="","",ABS(E323-G323)*H323*D323))</f>
        <v/>
      </c>
      <c r="N323" s="16">
        <f>IF(A323="","",IF(M323="","",IF(M323=0,"",L323/M323)))</f>
        <v/>
      </c>
      <c r="O323" s="11" t="n"/>
      <c r="P323" s="11" t="n"/>
      <c r="Q323" s="11" t="n"/>
      <c r="R323" s="11" t="n"/>
      <c r="S323" s="11" t="n"/>
      <c r="T323" s="17" t="n"/>
      <c r="U323" s="17" t="n"/>
    </row>
    <row r="324">
      <c r="A324" s="10" t="n"/>
      <c r="B324" s="11" t="n"/>
      <c r="C324" s="11" t="n"/>
      <c r="D324" s="11" t="n"/>
      <c r="E324" s="12" t="n"/>
      <c r="F324" s="12" t="n"/>
      <c r="G324" s="12" t="n"/>
      <c r="H324" s="11" t="n"/>
      <c r="I324" s="13" t="n"/>
      <c r="J324" s="14">
        <f>IF(A324="","",IF(C324="Long",F324-E324,E324-F324))</f>
        <v/>
      </c>
      <c r="K324" s="15">
        <f>IF(A324="","",J324*H324*D324)</f>
        <v/>
      </c>
      <c r="L324" s="15">
        <f>IF(A324="","",K324-I324)</f>
        <v/>
      </c>
      <c r="M324" s="15">
        <f>IF(A324="","",IF(G324="","",ABS(E324-G324)*H324*D324))</f>
        <v/>
      </c>
      <c r="N324" s="16">
        <f>IF(A324="","",IF(M324="","",IF(M324=0,"",L324/M324)))</f>
        <v/>
      </c>
      <c r="O324" s="11" t="n"/>
      <c r="P324" s="11" t="n"/>
      <c r="Q324" s="11" t="n"/>
      <c r="R324" s="11" t="n"/>
      <c r="S324" s="11" t="n"/>
      <c r="T324" s="17" t="n"/>
      <c r="U324" s="17" t="n"/>
    </row>
    <row r="325">
      <c r="A325" s="10" t="n"/>
      <c r="B325" s="11" t="n"/>
      <c r="C325" s="11" t="n"/>
      <c r="D325" s="11" t="n"/>
      <c r="E325" s="12" t="n"/>
      <c r="F325" s="12" t="n"/>
      <c r="G325" s="12" t="n"/>
      <c r="H325" s="11" t="n"/>
      <c r="I325" s="13" t="n"/>
      <c r="J325" s="14">
        <f>IF(A325="","",IF(C325="Long",F325-E325,E325-F325))</f>
        <v/>
      </c>
      <c r="K325" s="15">
        <f>IF(A325="","",J325*H325*D325)</f>
        <v/>
      </c>
      <c r="L325" s="15">
        <f>IF(A325="","",K325-I325)</f>
        <v/>
      </c>
      <c r="M325" s="15">
        <f>IF(A325="","",IF(G325="","",ABS(E325-G325)*H325*D325))</f>
        <v/>
      </c>
      <c r="N325" s="16">
        <f>IF(A325="","",IF(M325="","",IF(M325=0,"",L325/M325)))</f>
        <v/>
      </c>
      <c r="O325" s="11" t="n"/>
      <c r="P325" s="11" t="n"/>
      <c r="Q325" s="11" t="n"/>
      <c r="R325" s="11" t="n"/>
      <c r="S325" s="11" t="n"/>
      <c r="T325" s="17" t="n"/>
      <c r="U325" s="17" t="n"/>
    </row>
    <row r="326">
      <c r="A326" s="10" t="n"/>
      <c r="B326" s="11" t="n"/>
      <c r="C326" s="11" t="n"/>
      <c r="D326" s="11" t="n"/>
      <c r="E326" s="12" t="n"/>
      <c r="F326" s="12" t="n"/>
      <c r="G326" s="12" t="n"/>
      <c r="H326" s="11" t="n"/>
      <c r="I326" s="13" t="n"/>
      <c r="J326" s="14">
        <f>IF(A326="","",IF(C326="Long",F326-E326,E326-F326))</f>
        <v/>
      </c>
      <c r="K326" s="15">
        <f>IF(A326="","",J326*H326*D326)</f>
        <v/>
      </c>
      <c r="L326" s="15">
        <f>IF(A326="","",K326-I326)</f>
        <v/>
      </c>
      <c r="M326" s="15">
        <f>IF(A326="","",IF(G326="","",ABS(E326-G326)*H326*D326))</f>
        <v/>
      </c>
      <c r="N326" s="16">
        <f>IF(A326="","",IF(M326="","",IF(M326=0,"",L326/M326)))</f>
        <v/>
      </c>
      <c r="O326" s="11" t="n"/>
      <c r="P326" s="11" t="n"/>
      <c r="Q326" s="11" t="n"/>
      <c r="R326" s="11" t="n"/>
      <c r="S326" s="11" t="n"/>
      <c r="T326" s="17" t="n"/>
      <c r="U326" s="17" t="n"/>
    </row>
    <row r="327">
      <c r="A327" s="10" t="n"/>
      <c r="B327" s="11" t="n"/>
      <c r="C327" s="11" t="n"/>
      <c r="D327" s="11" t="n"/>
      <c r="E327" s="12" t="n"/>
      <c r="F327" s="12" t="n"/>
      <c r="G327" s="12" t="n"/>
      <c r="H327" s="11" t="n"/>
      <c r="I327" s="13" t="n"/>
      <c r="J327" s="14">
        <f>IF(A327="","",IF(C327="Long",F327-E327,E327-F327))</f>
        <v/>
      </c>
      <c r="K327" s="15">
        <f>IF(A327="","",J327*H327*D327)</f>
        <v/>
      </c>
      <c r="L327" s="15">
        <f>IF(A327="","",K327-I327)</f>
        <v/>
      </c>
      <c r="M327" s="15">
        <f>IF(A327="","",IF(G327="","",ABS(E327-G327)*H327*D327))</f>
        <v/>
      </c>
      <c r="N327" s="16">
        <f>IF(A327="","",IF(M327="","",IF(M327=0,"",L327/M327)))</f>
        <v/>
      </c>
      <c r="O327" s="11" t="n"/>
      <c r="P327" s="11" t="n"/>
      <c r="Q327" s="11" t="n"/>
      <c r="R327" s="11" t="n"/>
      <c r="S327" s="11" t="n"/>
      <c r="T327" s="17" t="n"/>
      <c r="U327" s="17" t="n"/>
    </row>
    <row r="328">
      <c r="A328" s="10" t="n"/>
      <c r="B328" s="11" t="n"/>
      <c r="C328" s="11" t="n"/>
      <c r="D328" s="11" t="n"/>
      <c r="E328" s="12" t="n"/>
      <c r="F328" s="12" t="n"/>
      <c r="G328" s="12" t="n"/>
      <c r="H328" s="11" t="n"/>
      <c r="I328" s="13" t="n"/>
      <c r="J328" s="14">
        <f>IF(A328="","",IF(C328="Long",F328-E328,E328-F328))</f>
        <v/>
      </c>
      <c r="K328" s="15">
        <f>IF(A328="","",J328*H328*D328)</f>
        <v/>
      </c>
      <c r="L328" s="15">
        <f>IF(A328="","",K328-I328)</f>
        <v/>
      </c>
      <c r="M328" s="15">
        <f>IF(A328="","",IF(G328="","",ABS(E328-G328)*H328*D328))</f>
        <v/>
      </c>
      <c r="N328" s="16">
        <f>IF(A328="","",IF(M328="","",IF(M328=0,"",L328/M328)))</f>
        <v/>
      </c>
      <c r="O328" s="11" t="n"/>
      <c r="P328" s="11" t="n"/>
      <c r="Q328" s="11" t="n"/>
      <c r="R328" s="11" t="n"/>
      <c r="S328" s="11" t="n"/>
      <c r="T328" s="17" t="n"/>
      <c r="U328" s="17" t="n"/>
    </row>
    <row r="329">
      <c r="A329" s="10" t="n"/>
      <c r="B329" s="11" t="n"/>
      <c r="C329" s="11" t="n"/>
      <c r="D329" s="11" t="n"/>
      <c r="E329" s="12" t="n"/>
      <c r="F329" s="12" t="n"/>
      <c r="G329" s="12" t="n"/>
      <c r="H329" s="11" t="n"/>
      <c r="I329" s="13" t="n"/>
      <c r="J329" s="14">
        <f>IF(A329="","",IF(C329="Long",F329-E329,E329-F329))</f>
        <v/>
      </c>
      <c r="K329" s="15">
        <f>IF(A329="","",J329*H329*D329)</f>
        <v/>
      </c>
      <c r="L329" s="15">
        <f>IF(A329="","",K329-I329)</f>
        <v/>
      </c>
      <c r="M329" s="15">
        <f>IF(A329="","",IF(G329="","",ABS(E329-G329)*H329*D329))</f>
        <v/>
      </c>
      <c r="N329" s="16">
        <f>IF(A329="","",IF(M329="","",IF(M329=0,"",L329/M329)))</f>
        <v/>
      </c>
      <c r="O329" s="11" t="n"/>
      <c r="P329" s="11" t="n"/>
      <c r="Q329" s="11" t="n"/>
      <c r="R329" s="11" t="n"/>
      <c r="S329" s="11" t="n"/>
      <c r="T329" s="17" t="n"/>
      <c r="U329" s="17" t="n"/>
    </row>
    <row r="330">
      <c r="A330" s="10" t="n"/>
      <c r="B330" s="11" t="n"/>
      <c r="C330" s="11" t="n"/>
      <c r="D330" s="11" t="n"/>
      <c r="E330" s="12" t="n"/>
      <c r="F330" s="12" t="n"/>
      <c r="G330" s="12" t="n"/>
      <c r="H330" s="11" t="n"/>
      <c r="I330" s="13" t="n"/>
      <c r="J330" s="14">
        <f>IF(A330="","",IF(C330="Long",F330-E330,E330-F330))</f>
        <v/>
      </c>
      <c r="K330" s="15">
        <f>IF(A330="","",J330*H330*D330)</f>
        <v/>
      </c>
      <c r="L330" s="15">
        <f>IF(A330="","",K330-I330)</f>
        <v/>
      </c>
      <c r="M330" s="15">
        <f>IF(A330="","",IF(G330="","",ABS(E330-G330)*H330*D330))</f>
        <v/>
      </c>
      <c r="N330" s="16">
        <f>IF(A330="","",IF(M330="","",IF(M330=0,"",L330/M330)))</f>
        <v/>
      </c>
      <c r="O330" s="11" t="n"/>
      <c r="P330" s="11" t="n"/>
      <c r="Q330" s="11" t="n"/>
      <c r="R330" s="11" t="n"/>
      <c r="S330" s="11" t="n"/>
      <c r="T330" s="17" t="n"/>
      <c r="U330" s="17" t="n"/>
    </row>
    <row r="331">
      <c r="A331" s="10" t="n"/>
      <c r="B331" s="11" t="n"/>
      <c r="C331" s="11" t="n"/>
      <c r="D331" s="11" t="n"/>
      <c r="E331" s="12" t="n"/>
      <c r="F331" s="12" t="n"/>
      <c r="G331" s="12" t="n"/>
      <c r="H331" s="11" t="n"/>
      <c r="I331" s="13" t="n"/>
      <c r="J331" s="14">
        <f>IF(A331="","",IF(C331="Long",F331-E331,E331-F331))</f>
        <v/>
      </c>
      <c r="K331" s="15">
        <f>IF(A331="","",J331*H331*D331)</f>
        <v/>
      </c>
      <c r="L331" s="15">
        <f>IF(A331="","",K331-I331)</f>
        <v/>
      </c>
      <c r="M331" s="15">
        <f>IF(A331="","",IF(G331="","",ABS(E331-G331)*H331*D331))</f>
        <v/>
      </c>
      <c r="N331" s="16">
        <f>IF(A331="","",IF(M331="","",IF(M331=0,"",L331/M331)))</f>
        <v/>
      </c>
      <c r="O331" s="11" t="n"/>
      <c r="P331" s="11" t="n"/>
      <c r="Q331" s="11" t="n"/>
      <c r="R331" s="11" t="n"/>
      <c r="S331" s="11" t="n"/>
      <c r="T331" s="17" t="n"/>
      <c r="U331" s="17" t="n"/>
    </row>
    <row r="332">
      <c r="A332" s="10" t="n"/>
      <c r="B332" s="11" t="n"/>
      <c r="C332" s="11" t="n"/>
      <c r="D332" s="11" t="n"/>
      <c r="E332" s="12" t="n"/>
      <c r="F332" s="12" t="n"/>
      <c r="G332" s="12" t="n"/>
      <c r="H332" s="11" t="n"/>
      <c r="I332" s="13" t="n"/>
      <c r="J332" s="14">
        <f>IF(A332="","",IF(C332="Long",F332-E332,E332-F332))</f>
        <v/>
      </c>
      <c r="K332" s="15">
        <f>IF(A332="","",J332*H332*D332)</f>
        <v/>
      </c>
      <c r="L332" s="15">
        <f>IF(A332="","",K332-I332)</f>
        <v/>
      </c>
      <c r="M332" s="15">
        <f>IF(A332="","",IF(G332="","",ABS(E332-G332)*H332*D332))</f>
        <v/>
      </c>
      <c r="N332" s="16">
        <f>IF(A332="","",IF(M332="","",IF(M332=0,"",L332/M332)))</f>
        <v/>
      </c>
      <c r="O332" s="11" t="n"/>
      <c r="P332" s="11" t="n"/>
      <c r="Q332" s="11" t="n"/>
      <c r="R332" s="11" t="n"/>
      <c r="S332" s="11" t="n"/>
      <c r="T332" s="17" t="n"/>
      <c r="U332" s="17" t="n"/>
    </row>
    <row r="333">
      <c r="A333" s="10" t="n"/>
      <c r="B333" s="11" t="n"/>
      <c r="C333" s="11" t="n"/>
      <c r="D333" s="11" t="n"/>
      <c r="E333" s="12" t="n"/>
      <c r="F333" s="12" t="n"/>
      <c r="G333" s="12" t="n"/>
      <c r="H333" s="11" t="n"/>
      <c r="I333" s="13" t="n"/>
      <c r="J333" s="14">
        <f>IF(A333="","",IF(C333="Long",F333-E333,E333-F333))</f>
        <v/>
      </c>
      <c r="K333" s="15">
        <f>IF(A333="","",J333*H333*D333)</f>
        <v/>
      </c>
      <c r="L333" s="15">
        <f>IF(A333="","",K333-I333)</f>
        <v/>
      </c>
      <c r="M333" s="15">
        <f>IF(A333="","",IF(G333="","",ABS(E333-G333)*H333*D333))</f>
        <v/>
      </c>
      <c r="N333" s="16">
        <f>IF(A333="","",IF(M333="","",IF(M333=0,"",L333/M333)))</f>
        <v/>
      </c>
      <c r="O333" s="11" t="n"/>
      <c r="P333" s="11" t="n"/>
      <c r="Q333" s="11" t="n"/>
      <c r="R333" s="11" t="n"/>
      <c r="S333" s="11" t="n"/>
      <c r="T333" s="17" t="n"/>
      <c r="U333" s="17" t="n"/>
    </row>
    <row r="334">
      <c r="A334" s="10" t="n"/>
      <c r="B334" s="11" t="n"/>
      <c r="C334" s="11" t="n"/>
      <c r="D334" s="11" t="n"/>
      <c r="E334" s="12" t="n"/>
      <c r="F334" s="12" t="n"/>
      <c r="G334" s="12" t="n"/>
      <c r="H334" s="11" t="n"/>
      <c r="I334" s="13" t="n"/>
      <c r="J334" s="14">
        <f>IF(A334="","",IF(C334="Long",F334-E334,E334-F334))</f>
        <v/>
      </c>
      <c r="K334" s="15">
        <f>IF(A334="","",J334*H334*D334)</f>
        <v/>
      </c>
      <c r="L334" s="15">
        <f>IF(A334="","",K334-I334)</f>
        <v/>
      </c>
      <c r="M334" s="15">
        <f>IF(A334="","",IF(G334="","",ABS(E334-G334)*H334*D334))</f>
        <v/>
      </c>
      <c r="N334" s="16">
        <f>IF(A334="","",IF(M334="","",IF(M334=0,"",L334/M334)))</f>
        <v/>
      </c>
      <c r="O334" s="11" t="n"/>
      <c r="P334" s="11" t="n"/>
      <c r="Q334" s="11" t="n"/>
      <c r="R334" s="11" t="n"/>
      <c r="S334" s="11" t="n"/>
      <c r="T334" s="17" t="n"/>
      <c r="U334" s="17" t="n"/>
    </row>
    <row r="335">
      <c r="A335" s="10" t="n"/>
      <c r="B335" s="11" t="n"/>
      <c r="C335" s="11" t="n"/>
      <c r="D335" s="11" t="n"/>
      <c r="E335" s="12" t="n"/>
      <c r="F335" s="12" t="n"/>
      <c r="G335" s="12" t="n"/>
      <c r="H335" s="11" t="n"/>
      <c r="I335" s="13" t="n"/>
      <c r="J335" s="14">
        <f>IF(A335="","",IF(C335="Long",F335-E335,E335-F335))</f>
        <v/>
      </c>
      <c r="K335" s="15">
        <f>IF(A335="","",J335*H335*D335)</f>
        <v/>
      </c>
      <c r="L335" s="15">
        <f>IF(A335="","",K335-I335)</f>
        <v/>
      </c>
      <c r="M335" s="15">
        <f>IF(A335="","",IF(G335="","",ABS(E335-G335)*H335*D335))</f>
        <v/>
      </c>
      <c r="N335" s="16">
        <f>IF(A335="","",IF(M335="","",IF(M335=0,"",L335/M335)))</f>
        <v/>
      </c>
      <c r="O335" s="11" t="n"/>
      <c r="P335" s="11" t="n"/>
      <c r="Q335" s="11" t="n"/>
      <c r="R335" s="11" t="n"/>
      <c r="S335" s="11" t="n"/>
      <c r="T335" s="17" t="n"/>
      <c r="U335" s="17" t="n"/>
    </row>
    <row r="336">
      <c r="A336" s="10" t="n"/>
      <c r="B336" s="11" t="n"/>
      <c r="C336" s="11" t="n"/>
      <c r="D336" s="11" t="n"/>
      <c r="E336" s="12" t="n"/>
      <c r="F336" s="12" t="n"/>
      <c r="G336" s="12" t="n"/>
      <c r="H336" s="11" t="n"/>
      <c r="I336" s="13" t="n"/>
      <c r="J336" s="14">
        <f>IF(A336="","",IF(C336="Long",F336-E336,E336-F336))</f>
        <v/>
      </c>
      <c r="K336" s="15">
        <f>IF(A336="","",J336*H336*D336)</f>
        <v/>
      </c>
      <c r="L336" s="15">
        <f>IF(A336="","",K336-I336)</f>
        <v/>
      </c>
      <c r="M336" s="15">
        <f>IF(A336="","",IF(G336="","",ABS(E336-G336)*H336*D336))</f>
        <v/>
      </c>
      <c r="N336" s="16">
        <f>IF(A336="","",IF(M336="","",IF(M336=0,"",L336/M336)))</f>
        <v/>
      </c>
      <c r="O336" s="11" t="n"/>
      <c r="P336" s="11" t="n"/>
      <c r="Q336" s="11" t="n"/>
      <c r="R336" s="11" t="n"/>
      <c r="S336" s="11" t="n"/>
      <c r="T336" s="17" t="n"/>
      <c r="U336" s="17" t="n"/>
    </row>
    <row r="337">
      <c r="A337" s="10" t="n"/>
      <c r="B337" s="11" t="n"/>
      <c r="C337" s="11" t="n"/>
      <c r="D337" s="11" t="n"/>
      <c r="E337" s="12" t="n"/>
      <c r="F337" s="12" t="n"/>
      <c r="G337" s="12" t="n"/>
      <c r="H337" s="11" t="n"/>
      <c r="I337" s="13" t="n"/>
      <c r="J337" s="14">
        <f>IF(A337="","",IF(C337="Long",F337-E337,E337-F337))</f>
        <v/>
      </c>
      <c r="K337" s="15">
        <f>IF(A337="","",J337*H337*D337)</f>
        <v/>
      </c>
      <c r="L337" s="15">
        <f>IF(A337="","",K337-I337)</f>
        <v/>
      </c>
      <c r="M337" s="15">
        <f>IF(A337="","",IF(G337="","",ABS(E337-G337)*H337*D337))</f>
        <v/>
      </c>
      <c r="N337" s="16">
        <f>IF(A337="","",IF(M337="","",IF(M337=0,"",L337/M337)))</f>
        <v/>
      </c>
      <c r="O337" s="11" t="n"/>
      <c r="P337" s="11" t="n"/>
      <c r="Q337" s="11" t="n"/>
      <c r="R337" s="11" t="n"/>
      <c r="S337" s="11" t="n"/>
      <c r="T337" s="17" t="n"/>
      <c r="U337" s="17" t="n"/>
    </row>
    <row r="338">
      <c r="A338" s="10" t="n"/>
      <c r="B338" s="11" t="n"/>
      <c r="C338" s="11" t="n"/>
      <c r="D338" s="11" t="n"/>
      <c r="E338" s="12" t="n"/>
      <c r="F338" s="12" t="n"/>
      <c r="G338" s="12" t="n"/>
      <c r="H338" s="11" t="n"/>
      <c r="I338" s="13" t="n"/>
      <c r="J338" s="14">
        <f>IF(A338="","",IF(C338="Long",F338-E338,E338-F338))</f>
        <v/>
      </c>
      <c r="K338" s="15">
        <f>IF(A338="","",J338*H338*D338)</f>
        <v/>
      </c>
      <c r="L338" s="15">
        <f>IF(A338="","",K338-I338)</f>
        <v/>
      </c>
      <c r="M338" s="15">
        <f>IF(A338="","",IF(G338="","",ABS(E338-G338)*H338*D338))</f>
        <v/>
      </c>
      <c r="N338" s="16">
        <f>IF(A338="","",IF(M338="","",IF(M338=0,"",L338/M338)))</f>
        <v/>
      </c>
      <c r="O338" s="11" t="n"/>
      <c r="P338" s="11" t="n"/>
      <c r="Q338" s="11" t="n"/>
      <c r="R338" s="11" t="n"/>
      <c r="S338" s="11" t="n"/>
      <c r="T338" s="17" t="n"/>
      <c r="U338" s="17" t="n"/>
    </row>
    <row r="339">
      <c r="A339" s="10" t="n"/>
      <c r="B339" s="11" t="n"/>
      <c r="C339" s="11" t="n"/>
      <c r="D339" s="11" t="n"/>
      <c r="E339" s="12" t="n"/>
      <c r="F339" s="12" t="n"/>
      <c r="G339" s="12" t="n"/>
      <c r="H339" s="11" t="n"/>
      <c r="I339" s="13" t="n"/>
      <c r="J339" s="14">
        <f>IF(A339="","",IF(C339="Long",F339-E339,E339-F339))</f>
        <v/>
      </c>
      <c r="K339" s="15">
        <f>IF(A339="","",J339*H339*D339)</f>
        <v/>
      </c>
      <c r="L339" s="15">
        <f>IF(A339="","",K339-I339)</f>
        <v/>
      </c>
      <c r="M339" s="15">
        <f>IF(A339="","",IF(G339="","",ABS(E339-G339)*H339*D339))</f>
        <v/>
      </c>
      <c r="N339" s="16">
        <f>IF(A339="","",IF(M339="","",IF(M339=0,"",L339/M339)))</f>
        <v/>
      </c>
      <c r="O339" s="11" t="n"/>
      <c r="P339" s="11" t="n"/>
      <c r="Q339" s="11" t="n"/>
      <c r="R339" s="11" t="n"/>
      <c r="S339" s="11" t="n"/>
      <c r="T339" s="17" t="n"/>
      <c r="U339" s="17" t="n"/>
    </row>
    <row r="340">
      <c r="A340" s="10" t="n"/>
      <c r="B340" s="11" t="n"/>
      <c r="C340" s="11" t="n"/>
      <c r="D340" s="11" t="n"/>
      <c r="E340" s="12" t="n"/>
      <c r="F340" s="12" t="n"/>
      <c r="G340" s="12" t="n"/>
      <c r="H340" s="11" t="n"/>
      <c r="I340" s="13" t="n"/>
      <c r="J340" s="14">
        <f>IF(A340="","",IF(C340="Long",F340-E340,E340-F340))</f>
        <v/>
      </c>
      <c r="K340" s="15">
        <f>IF(A340="","",J340*H340*D340)</f>
        <v/>
      </c>
      <c r="L340" s="15">
        <f>IF(A340="","",K340-I340)</f>
        <v/>
      </c>
      <c r="M340" s="15">
        <f>IF(A340="","",IF(G340="","",ABS(E340-G340)*H340*D340))</f>
        <v/>
      </c>
      <c r="N340" s="16">
        <f>IF(A340="","",IF(M340="","",IF(M340=0,"",L340/M340)))</f>
        <v/>
      </c>
      <c r="O340" s="11" t="n"/>
      <c r="P340" s="11" t="n"/>
      <c r="Q340" s="11" t="n"/>
      <c r="R340" s="11" t="n"/>
      <c r="S340" s="11" t="n"/>
      <c r="T340" s="17" t="n"/>
      <c r="U340" s="17" t="n"/>
    </row>
    <row r="341">
      <c r="A341" s="10" t="n"/>
      <c r="B341" s="11" t="n"/>
      <c r="C341" s="11" t="n"/>
      <c r="D341" s="11" t="n"/>
      <c r="E341" s="12" t="n"/>
      <c r="F341" s="12" t="n"/>
      <c r="G341" s="12" t="n"/>
      <c r="H341" s="11" t="n"/>
      <c r="I341" s="13" t="n"/>
      <c r="J341" s="14">
        <f>IF(A341="","",IF(C341="Long",F341-E341,E341-F341))</f>
        <v/>
      </c>
      <c r="K341" s="15">
        <f>IF(A341="","",J341*H341*D341)</f>
        <v/>
      </c>
      <c r="L341" s="15">
        <f>IF(A341="","",K341-I341)</f>
        <v/>
      </c>
      <c r="M341" s="15">
        <f>IF(A341="","",IF(G341="","",ABS(E341-G341)*H341*D341))</f>
        <v/>
      </c>
      <c r="N341" s="16">
        <f>IF(A341="","",IF(M341="","",IF(M341=0,"",L341/M341)))</f>
        <v/>
      </c>
      <c r="O341" s="11" t="n"/>
      <c r="P341" s="11" t="n"/>
      <c r="Q341" s="11" t="n"/>
      <c r="R341" s="11" t="n"/>
      <c r="S341" s="11" t="n"/>
      <c r="T341" s="17" t="n"/>
      <c r="U341" s="17" t="n"/>
    </row>
    <row r="342">
      <c r="A342" s="10" t="n"/>
      <c r="B342" s="11" t="n"/>
      <c r="C342" s="11" t="n"/>
      <c r="D342" s="11" t="n"/>
      <c r="E342" s="12" t="n"/>
      <c r="F342" s="12" t="n"/>
      <c r="G342" s="12" t="n"/>
      <c r="H342" s="11" t="n"/>
      <c r="I342" s="13" t="n"/>
      <c r="J342" s="14">
        <f>IF(A342="","",IF(C342="Long",F342-E342,E342-F342))</f>
        <v/>
      </c>
      <c r="K342" s="15">
        <f>IF(A342="","",J342*H342*D342)</f>
        <v/>
      </c>
      <c r="L342" s="15">
        <f>IF(A342="","",K342-I342)</f>
        <v/>
      </c>
      <c r="M342" s="15">
        <f>IF(A342="","",IF(G342="","",ABS(E342-G342)*H342*D342))</f>
        <v/>
      </c>
      <c r="N342" s="16">
        <f>IF(A342="","",IF(M342="","",IF(M342=0,"",L342/M342)))</f>
        <v/>
      </c>
      <c r="O342" s="11" t="n"/>
      <c r="P342" s="11" t="n"/>
      <c r="Q342" s="11" t="n"/>
      <c r="R342" s="11" t="n"/>
      <c r="S342" s="11" t="n"/>
      <c r="T342" s="17" t="n"/>
      <c r="U342" s="17" t="n"/>
    </row>
    <row r="343">
      <c r="A343" s="10" t="n"/>
      <c r="B343" s="11" t="n"/>
      <c r="C343" s="11" t="n"/>
      <c r="D343" s="11" t="n"/>
      <c r="E343" s="12" t="n"/>
      <c r="F343" s="12" t="n"/>
      <c r="G343" s="12" t="n"/>
      <c r="H343" s="11" t="n"/>
      <c r="I343" s="13" t="n"/>
      <c r="J343" s="14">
        <f>IF(A343="","",IF(C343="Long",F343-E343,E343-F343))</f>
        <v/>
      </c>
      <c r="K343" s="15">
        <f>IF(A343="","",J343*H343*D343)</f>
        <v/>
      </c>
      <c r="L343" s="15">
        <f>IF(A343="","",K343-I343)</f>
        <v/>
      </c>
      <c r="M343" s="15">
        <f>IF(A343="","",IF(G343="","",ABS(E343-G343)*H343*D343))</f>
        <v/>
      </c>
      <c r="N343" s="16">
        <f>IF(A343="","",IF(M343="","",IF(M343=0,"",L343/M343)))</f>
        <v/>
      </c>
      <c r="O343" s="11" t="n"/>
      <c r="P343" s="11" t="n"/>
      <c r="Q343" s="11" t="n"/>
      <c r="R343" s="11" t="n"/>
      <c r="S343" s="11" t="n"/>
      <c r="T343" s="17" t="n"/>
      <c r="U343" s="17" t="n"/>
    </row>
    <row r="344">
      <c r="A344" s="10" t="n"/>
      <c r="B344" s="11" t="n"/>
      <c r="C344" s="11" t="n"/>
      <c r="D344" s="11" t="n"/>
      <c r="E344" s="12" t="n"/>
      <c r="F344" s="12" t="n"/>
      <c r="G344" s="12" t="n"/>
      <c r="H344" s="11" t="n"/>
      <c r="I344" s="13" t="n"/>
      <c r="J344" s="14">
        <f>IF(A344="","",IF(C344="Long",F344-E344,E344-F344))</f>
        <v/>
      </c>
      <c r="K344" s="15">
        <f>IF(A344="","",J344*H344*D344)</f>
        <v/>
      </c>
      <c r="L344" s="15">
        <f>IF(A344="","",K344-I344)</f>
        <v/>
      </c>
      <c r="M344" s="15">
        <f>IF(A344="","",IF(G344="","",ABS(E344-G344)*H344*D344))</f>
        <v/>
      </c>
      <c r="N344" s="16">
        <f>IF(A344="","",IF(M344="","",IF(M344=0,"",L344/M344)))</f>
        <v/>
      </c>
      <c r="O344" s="11" t="n"/>
      <c r="P344" s="11" t="n"/>
      <c r="Q344" s="11" t="n"/>
      <c r="R344" s="11" t="n"/>
      <c r="S344" s="11" t="n"/>
      <c r="T344" s="17" t="n"/>
      <c r="U344" s="17" t="n"/>
    </row>
    <row r="345">
      <c r="A345" s="10" t="n"/>
      <c r="B345" s="11" t="n"/>
      <c r="C345" s="11" t="n"/>
      <c r="D345" s="11" t="n"/>
      <c r="E345" s="12" t="n"/>
      <c r="F345" s="12" t="n"/>
      <c r="G345" s="12" t="n"/>
      <c r="H345" s="11" t="n"/>
      <c r="I345" s="13" t="n"/>
      <c r="J345" s="14">
        <f>IF(A345="","",IF(C345="Long",F345-E345,E345-F345))</f>
        <v/>
      </c>
      <c r="K345" s="15">
        <f>IF(A345="","",J345*H345*D345)</f>
        <v/>
      </c>
      <c r="L345" s="15">
        <f>IF(A345="","",K345-I345)</f>
        <v/>
      </c>
      <c r="M345" s="15">
        <f>IF(A345="","",IF(G345="","",ABS(E345-G345)*H345*D345))</f>
        <v/>
      </c>
      <c r="N345" s="16">
        <f>IF(A345="","",IF(M345="","",IF(M345=0,"",L345/M345)))</f>
        <v/>
      </c>
      <c r="O345" s="11" t="n"/>
      <c r="P345" s="11" t="n"/>
      <c r="Q345" s="11" t="n"/>
      <c r="R345" s="11" t="n"/>
      <c r="S345" s="11" t="n"/>
      <c r="T345" s="17" t="n"/>
      <c r="U345" s="17" t="n"/>
    </row>
    <row r="346">
      <c r="A346" s="10" t="n"/>
      <c r="B346" s="11" t="n"/>
      <c r="C346" s="11" t="n"/>
      <c r="D346" s="11" t="n"/>
      <c r="E346" s="12" t="n"/>
      <c r="F346" s="12" t="n"/>
      <c r="G346" s="12" t="n"/>
      <c r="H346" s="11" t="n"/>
      <c r="I346" s="13" t="n"/>
      <c r="J346" s="14">
        <f>IF(A346="","",IF(C346="Long",F346-E346,E346-F346))</f>
        <v/>
      </c>
      <c r="K346" s="15">
        <f>IF(A346="","",J346*H346*D346)</f>
        <v/>
      </c>
      <c r="L346" s="15">
        <f>IF(A346="","",K346-I346)</f>
        <v/>
      </c>
      <c r="M346" s="15">
        <f>IF(A346="","",IF(G346="","",ABS(E346-G346)*H346*D346))</f>
        <v/>
      </c>
      <c r="N346" s="16">
        <f>IF(A346="","",IF(M346="","",IF(M346=0,"",L346/M346)))</f>
        <v/>
      </c>
      <c r="O346" s="11" t="n"/>
      <c r="P346" s="11" t="n"/>
      <c r="Q346" s="11" t="n"/>
      <c r="R346" s="11" t="n"/>
      <c r="S346" s="11" t="n"/>
      <c r="T346" s="17" t="n"/>
      <c r="U346" s="17" t="n"/>
    </row>
    <row r="347">
      <c r="A347" s="10" t="n"/>
      <c r="B347" s="11" t="n"/>
      <c r="C347" s="11" t="n"/>
      <c r="D347" s="11" t="n"/>
      <c r="E347" s="12" t="n"/>
      <c r="F347" s="12" t="n"/>
      <c r="G347" s="12" t="n"/>
      <c r="H347" s="11" t="n"/>
      <c r="I347" s="13" t="n"/>
      <c r="J347" s="14">
        <f>IF(A347="","",IF(C347="Long",F347-E347,E347-F347))</f>
        <v/>
      </c>
      <c r="K347" s="15">
        <f>IF(A347="","",J347*H347*D347)</f>
        <v/>
      </c>
      <c r="L347" s="15">
        <f>IF(A347="","",K347-I347)</f>
        <v/>
      </c>
      <c r="M347" s="15">
        <f>IF(A347="","",IF(G347="","",ABS(E347-G347)*H347*D347))</f>
        <v/>
      </c>
      <c r="N347" s="16">
        <f>IF(A347="","",IF(M347="","",IF(M347=0,"",L347/M347)))</f>
        <v/>
      </c>
      <c r="O347" s="11" t="n"/>
      <c r="P347" s="11" t="n"/>
      <c r="Q347" s="11" t="n"/>
      <c r="R347" s="11" t="n"/>
      <c r="S347" s="11" t="n"/>
      <c r="T347" s="17" t="n"/>
      <c r="U347" s="17" t="n"/>
    </row>
    <row r="348">
      <c r="A348" s="10" t="n"/>
      <c r="B348" s="11" t="n"/>
      <c r="C348" s="11" t="n"/>
      <c r="D348" s="11" t="n"/>
      <c r="E348" s="12" t="n"/>
      <c r="F348" s="12" t="n"/>
      <c r="G348" s="12" t="n"/>
      <c r="H348" s="11" t="n"/>
      <c r="I348" s="13" t="n"/>
      <c r="J348" s="14">
        <f>IF(A348="","",IF(C348="Long",F348-E348,E348-F348))</f>
        <v/>
      </c>
      <c r="K348" s="15">
        <f>IF(A348="","",J348*H348*D348)</f>
        <v/>
      </c>
      <c r="L348" s="15">
        <f>IF(A348="","",K348-I348)</f>
        <v/>
      </c>
      <c r="M348" s="15">
        <f>IF(A348="","",IF(G348="","",ABS(E348-G348)*H348*D348))</f>
        <v/>
      </c>
      <c r="N348" s="16">
        <f>IF(A348="","",IF(M348="","",IF(M348=0,"",L348/M348)))</f>
        <v/>
      </c>
      <c r="O348" s="11" t="n"/>
      <c r="P348" s="11" t="n"/>
      <c r="Q348" s="11" t="n"/>
      <c r="R348" s="11" t="n"/>
      <c r="S348" s="11" t="n"/>
      <c r="T348" s="17" t="n"/>
      <c r="U348" s="17" t="n"/>
    </row>
    <row r="349">
      <c r="A349" s="10" t="n"/>
      <c r="B349" s="11" t="n"/>
      <c r="C349" s="11" t="n"/>
      <c r="D349" s="11" t="n"/>
      <c r="E349" s="12" t="n"/>
      <c r="F349" s="12" t="n"/>
      <c r="G349" s="12" t="n"/>
      <c r="H349" s="11" t="n"/>
      <c r="I349" s="13" t="n"/>
      <c r="J349" s="14">
        <f>IF(A349="","",IF(C349="Long",F349-E349,E349-F349))</f>
        <v/>
      </c>
      <c r="K349" s="15">
        <f>IF(A349="","",J349*H349*D349)</f>
        <v/>
      </c>
      <c r="L349" s="15">
        <f>IF(A349="","",K349-I349)</f>
        <v/>
      </c>
      <c r="M349" s="15">
        <f>IF(A349="","",IF(G349="","",ABS(E349-G349)*H349*D349))</f>
        <v/>
      </c>
      <c r="N349" s="16">
        <f>IF(A349="","",IF(M349="","",IF(M349=0,"",L349/M349)))</f>
        <v/>
      </c>
      <c r="O349" s="11" t="n"/>
      <c r="P349" s="11" t="n"/>
      <c r="Q349" s="11" t="n"/>
      <c r="R349" s="11" t="n"/>
      <c r="S349" s="11" t="n"/>
      <c r="T349" s="17" t="n"/>
      <c r="U349" s="17" t="n"/>
    </row>
    <row r="350">
      <c r="A350" s="10" t="n"/>
      <c r="B350" s="11" t="n"/>
      <c r="C350" s="11" t="n"/>
      <c r="D350" s="11" t="n"/>
      <c r="E350" s="12" t="n"/>
      <c r="F350" s="12" t="n"/>
      <c r="G350" s="12" t="n"/>
      <c r="H350" s="11" t="n"/>
      <c r="I350" s="13" t="n"/>
      <c r="J350" s="14">
        <f>IF(A350="","",IF(C350="Long",F350-E350,E350-F350))</f>
        <v/>
      </c>
      <c r="K350" s="15">
        <f>IF(A350="","",J350*H350*D350)</f>
        <v/>
      </c>
      <c r="L350" s="15">
        <f>IF(A350="","",K350-I350)</f>
        <v/>
      </c>
      <c r="M350" s="15">
        <f>IF(A350="","",IF(G350="","",ABS(E350-G350)*H350*D350))</f>
        <v/>
      </c>
      <c r="N350" s="16">
        <f>IF(A350="","",IF(M350="","",IF(M350=0,"",L350/M350)))</f>
        <v/>
      </c>
      <c r="O350" s="11" t="n"/>
      <c r="P350" s="11" t="n"/>
      <c r="Q350" s="11" t="n"/>
      <c r="R350" s="11" t="n"/>
      <c r="S350" s="11" t="n"/>
      <c r="T350" s="17" t="n"/>
      <c r="U350" s="17" t="n"/>
    </row>
    <row r="351">
      <c r="A351" s="10" t="n"/>
      <c r="B351" s="11" t="n"/>
      <c r="C351" s="11" t="n"/>
      <c r="D351" s="11" t="n"/>
      <c r="E351" s="12" t="n"/>
      <c r="F351" s="12" t="n"/>
      <c r="G351" s="12" t="n"/>
      <c r="H351" s="11" t="n"/>
      <c r="I351" s="13" t="n"/>
      <c r="J351" s="14">
        <f>IF(A351="","",IF(C351="Long",F351-E351,E351-F351))</f>
        <v/>
      </c>
      <c r="K351" s="15">
        <f>IF(A351="","",J351*H351*D351)</f>
        <v/>
      </c>
      <c r="L351" s="15">
        <f>IF(A351="","",K351-I351)</f>
        <v/>
      </c>
      <c r="M351" s="15">
        <f>IF(A351="","",IF(G351="","",ABS(E351-G351)*H351*D351))</f>
        <v/>
      </c>
      <c r="N351" s="16">
        <f>IF(A351="","",IF(M351="","",IF(M351=0,"",L351/M351)))</f>
        <v/>
      </c>
      <c r="O351" s="11" t="n"/>
      <c r="P351" s="11" t="n"/>
      <c r="Q351" s="11" t="n"/>
      <c r="R351" s="11" t="n"/>
      <c r="S351" s="11" t="n"/>
      <c r="T351" s="17" t="n"/>
      <c r="U351" s="17" t="n"/>
    </row>
    <row r="352">
      <c r="A352" s="10" t="n"/>
      <c r="B352" s="11" t="n"/>
      <c r="C352" s="11" t="n"/>
      <c r="D352" s="11" t="n"/>
      <c r="E352" s="12" t="n"/>
      <c r="F352" s="12" t="n"/>
      <c r="G352" s="12" t="n"/>
      <c r="H352" s="11" t="n"/>
      <c r="I352" s="13" t="n"/>
      <c r="J352" s="14">
        <f>IF(A352="","",IF(C352="Long",F352-E352,E352-F352))</f>
        <v/>
      </c>
      <c r="K352" s="15">
        <f>IF(A352="","",J352*H352*D352)</f>
        <v/>
      </c>
      <c r="L352" s="15">
        <f>IF(A352="","",K352-I352)</f>
        <v/>
      </c>
      <c r="M352" s="15">
        <f>IF(A352="","",IF(G352="","",ABS(E352-G352)*H352*D352))</f>
        <v/>
      </c>
      <c r="N352" s="16">
        <f>IF(A352="","",IF(M352="","",IF(M352=0,"",L352/M352)))</f>
        <v/>
      </c>
      <c r="O352" s="11" t="n"/>
      <c r="P352" s="11" t="n"/>
      <c r="Q352" s="11" t="n"/>
      <c r="R352" s="11" t="n"/>
      <c r="S352" s="11" t="n"/>
      <c r="T352" s="17" t="n"/>
      <c r="U352" s="17" t="n"/>
    </row>
    <row r="353">
      <c r="A353" s="10" t="n"/>
      <c r="B353" s="11" t="n"/>
      <c r="C353" s="11" t="n"/>
      <c r="D353" s="11" t="n"/>
      <c r="E353" s="12" t="n"/>
      <c r="F353" s="12" t="n"/>
      <c r="G353" s="12" t="n"/>
      <c r="H353" s="11" t="n"/>
      <c r="I353" s="13" t="n"/>
      <c r="J353" s="14">
        <f>IF(A353="","",IF(C353="Long",F353-E353,E353-F353))</f>
        <v/>
      </c>
      <c r="K353" s="15">
        <f>IF(A353="","",J353*H353*D353)</f>
        <v/>
      </c>
      <c r="L353" s="15">
        <f>IF(A353="","",K353-I353)</f>
        <v/>
      </c>
      <c r="M353" s="15">
        <f>IF(A353="","",IF(G353="","",ABS(E353-G353)*H353*D353))</f>
        <v/>
      </c>
      <c r="N353" s="16">
        <f>IF(A353="","",IF(M353="","",IF(M353=0,"",L353/M353)))</f>
        <v/>
      </c>
      <c r="O353" s="11" t="n"/>
      <c r="P353" s="11" t="n"/>
      <c r="Q353" s="11" t="n"/>
      <c r="R353" s="11" t="n"/>
      <c r="S353" s="11" t="n"/>
      <c r="T353" s="17" t="n"/>
      <c r="U353" s="17" t="n"/>
    </row>
    <row r="354">
      <c r="A354" s="10" t="n"/>
      <c r="B354" s="11" t="n"/>
      <c r="C354" s="11" t="n"/>
      <c r="D354" s="11" t="n"/>
      <c r="E354" s="12" t="n"/>
      <c r="F354" s="12" t="n"/>
      <c r="G354" s="12" t="n"/>
      <c r="H354" s="11" t="n"/>
      <c r="I354" s="13" t="n"/>
      <c r="J354" s="14">
        <f>IF(A354="","",IF(C354="Long",F354-E354,E354-F354))</f>
        <v/>
      </c>
      <c r="K354" s="15">
        <f>IF(A354="","",J354*H354*D354)</f>
        <v/>
      </c>
      <c r="L354" s="15">
        <f>IF(A354="","",K354-I354)</f>
        <v/>
      </c>
      <c r="M354" s="15">
        <f>IF(A354="","",IF(G354="","",ABS(E354-G354)*H354*D354))</f>
        <v/>
      </c>
      <c r="N354" s="16">
        <f>IF(A354="","",IF(M354="","",IF(M354=0,"",L354/M354)))</f>
        <v/>
      </c>
      <c r="O354" s="11" t="n"/>
      <c r="P354" s="11" t="n"/>
      <c r="Q354" s="11" t="n"/>
      <c r="R354" s="11" t="n"/>
      <c r="S354" s="11" t="n"/>
      <c r="T354" s="17" t="n"/>
      <c r="U354" s="17" t="n"/>
    </row>
    <row r="355">
      <c r="A355" s="10" t="n"/>
      <c r="B355" s="11" t="n"/>
      <c r="C355" s="11" t="n"/>
      <c r="D355" s="11" t="n"/>
      <c r="E355" s="12" t="n"/>
      <c r="F355" s="12" t="n"/>
      <c r="G355" s="12" t="n"/>
      <c r="H355" s="11" t="n"/>
      <c r="I355" s="13" t="n"/>
      <c r="J355" s="14">
        <f>IF(A355="","",IF(C355="Long",F355-E355,E355-F355))</f>
        <v/>
      </c>
      <c r="K355" s="15">
        <f>IF(A355="","",J355*H355*D355)</f>
        <v/>
      </c>
      <c r="L355" s="15">
        <f>IF(A355="","",K355-I355)</f>
        <v/>
      </c>
      <c r="M355" s="15">
        <f>IF(A355="","",IF(G355="","",ABS(E355-G355)*H355*D355))</f>
        <v/>
      </c>
      <c r="N355" s="16">
        <f>IF(A355="","",IF(M355="","",IF(M355=0,"",L355/M355)))</f>
        <v/>
      </c>
      <c r="O355" s="11" t="n"/>
      <c r="P355" s="11" t="n"/>
      <c r="Q355" s="11" t="n"/>
      <c r="R355" s="11" t="n"/>
      <c r="S355" s="11" t="n"/>
      <c r="T355" s="17" t="n"/>
      <c r="U355" s="17" t="n"/>
    </row>
    <row r="356">
      <c r="A356" s="10" t="n"/>
      <c r="B356" s="11" t="n"/>
      <c r="C356" s="11" t="n"/>
      <c r="D356" s="11" t="n"/>
      <c r="E356" s="12" t="n"/>
      <c r="F356" s="12" t="n"/>
      <c r="G356" s="12" t="n"/>
      <c r="H356" s="11" t="n"/>
      <c r="I356" s="13" t="n"/>
      <c r="J356" s="14">
        <f>IF(A356="","",IF(C356="Long",F356-E356,E356-F356))</f>
        <v/>
      </c>
      <c r="K356" s="15">
        <f>IF(A356="","",J356*H356*D356)</f>
        <v/>
      </c>
      <c r="L356" s="15">
        <f>IF(A356="","",K356-I356)</f>
        <v/>
      </c>
      <c r="M356" s="15">
        <f>IF(A356="","",IF(G356="","",ABS(E356-G356)*H356*D356))</f>
        <v/>
      </c>
      <c r="N356" s="16">
        <f>IF(A356="","",IF(M356="","",IF(M356=0,"",L356/M356)))</f>
        <v/>
      </c>
      <c r="O356" s="11" t="n"/>
      <c r="P356" s="11" t="n"/>
      <c r="Q356" s="11" t="n"/>
      <c r="R356" s="11" t="n"/>
      <c r="S356" s="11" t="n"/>
      <c r="T356" s="17" t="n"/>
      <c r="U356" s="17" t="n"/>
    </row>
    <row r="357">
      <c r="A357" s="10" t="n"/>
      <c r="B357" s="11" t="n"/>
      <c r="C357" s="11" t="n"/>
      <c r="D357" s="11" t="n"/>
      <c r="E357" s="12" t="n"/>
      <c r="F357" s="12" t="n"/>
      <c r="G357" s="12" t="n"/>
      <c r="H357" s="11" t="n"/>
      <c r="I357" s="13" t="n"/>
      <c r="J357" s="14">
        <f>IF(A357="","",IF(C357="Long",F357-E357,E357-F357))</f>
        <v/>
      </c>
      <c r="K357" s="15">
        <f>IF(A357="","",J357*H357*D357)</f>
        <v/>
      </c>
      <c r="L357" s="15">
        <f>IF(A357="","",K357-I357)</f>
        <v/>
      </c>
      <c r="M357" s="15">
        <f>IF(A357="","",IF(G357="","",ABS(E357-G357)*H357*D357))</f>
        <v/>
      </c>
      <c r="N357" s="16">
        <f>IF(A357="","",IF(M357="","",IF(M357=0,"",L357/M357)))</f>
        <v/>
      </c>
      <c r="O357" s="11" t="n"/>
      <c r="P357" s="11" t="n"/>
      <c r="Q357" s="11" t="n"/>
      <c r="R357" s="11" t="n"/>
      <c r="S357" s="11" t="n"/>
      <c r="T357" s="17" t="n"/>
      <c r="U357" s="17" t="n"/>
    </row>
    <row r="358">
      <c r="A358" s="10" t="n"/>
      <c r="B358" s="11" t="n"/>
      <c r="C358" s="11" t="n"/>
      <c r="D358" s="11" t="n"/>
      <c r="E358" s="12" t="n"/>
      <c r="F358" s="12" t="n"/>
      <c r="G358" s="12" t="n"/>
      <c r="H358" s="11" t="n"/>
      <c r="I358" s="13" t="n"/>
      <c r="J358" s="14">
        <f>IF(A358="","",IF(C358="Long",F358-E358,E358-F358))</f>
        <v/>
      </c>
      <c r="K358" s="15">
        <f>IF(A358="","",J358*H358*D358)</f>
        <v/>
      </c>
      <c r="L358" s="15">
        <f>IF(A358="","",K358-I358)</f>
        <v/>
      </c>
      <c r="M358" s="15">
        <f>IF(A358="","",IF(G358="","",ABS(E358-G358)*H358*D358))</f>
        <v/>
      </c>
      <c r="N358" s="16">
        <f>IF(A358="","",IF(M358="","",IF(M358=0,"",L358/M358)))</f>
        <v/>
      </c>
      <c r="O358" s="11" t="n"/>
      <c r="P358" s="11" t="n"/>
      <c r="Q358" s="11" t="n"/>
      <c r="R358" s="11" t="n"/>
      <c r="S358" s="11" t="n"/>
      <c r="T358" s="17" t="n"/>
      <c r="U358" s="17" t="n"/>
    </row>
    <row r="359">
      <c r="A359" s="10" t="n"/>
      <c r="B359" s="11" t="n"/>
      <c r="C359" s="11" t="n"/>
      <c r="D359" s="11" t="n"/>
      <c r="E359" s="12" t="n"/>
      <c r="F359" s="12" t="n"/>
      <c r="G359" s="12" t="n"/>
      <c r="H359" s="11" t="n"/>
      <c r="I359" s="13" t="n"/>
      <c r="J359" s="14">
        <f>IF(A359="","",IF(C359="Long",F359-E359,E359-F359))</f>
        <v/>
      </c>
      <c r="K359" s="15">
        <f>IF(A359="","",J359*H359*D359)</f>
        <v/>
      </c>
      <c r="L359" s="15">
        <f>IF(A359="","",K359-I359)</f>
        <v/>
      </c>
      <c r="M359" s="15">
        <f>IF(A359="","",IF(G359="","",ABS(E359-G359)*H359*D359))</f>
        <v/>
      </c>
      <c r="N359" s="16">
        <f>IF(A359="","",IF(M359="","",IF(M359=0,"",L359/M359)))</f>
        <v/>
      </c>
      <c r="O359" s="11" t="n"/>
      <c r="P359" s="11" t="n"/>
      <c r="Q359" s="11" t="n"/>
      <c r="R359" s="11" t="n"/>
      <c r="S359" s="11" t="n"/>
      <c r="T359" s="17" t="n"/>
      <c r="U359" s="17" t="n"/>
    </row>
    <row r="360">
      <c r="A360" s="10" t="n"/>
      <c r="B360" s="11" t="n"/>
      <c r="C360" s="11" t="n"/>
      <c r="D360" s="11" t="n"/>
      <c r="E360" s="12" t="n"/>
      <c r="F360" s="12" t="n"/>
      <c r="G360" s="12" t="n"/>
      <c r="H360" s="11" t="n"/>
      <c r="I360" s="13" t="n"/>
      <c r="J360" s="14">
        <f>IF(A360="","",IF(C360="Long",F360-E360,E360-F360))</f>
        <v/>
      </c>
      <c r="K360" s="15">
        <f>IF(A360="","",J360*H360*D360)</f>
        <v/>
      </c>
      <c r="L360" s="15">
        <f>IF(A360="","",K360-I360)</f>
        <v/>
      </c>
      <c r="M360" s="15">
        <f>IF(A360="","",IF(G360="","",ABS(E360-G360)*H360*D360))</f>
        <v/>
      </c>
      <c r="N360" s="16">
        <f>IF(A360="","",IF(M360="","",IF(M360=0,"",L360/M360)))</f>
        <v/>
      </c>
      <c r="O360" s="11" t="n"/>
      <c r="P360" s="11" t="n"/>
      <c r="Q360" s="11" t="n"/>
      <c r="R360" s="11" t="n"/>
      <c r="S360" s="11" t="n"/>
      <c r="T360" s="17" t="n"/>
      <c r="U360" s="17" t="n"/>
    </row>
    <row r="361">
      <c r="A361" s="10" t="n"/>
      <c r="B361" s="11" t="n"/>
      <c r="C361" s="11" t="n"/>
      <c r="D361" s="11" t="n"/>
      <c r="E361" s="12" t="n"/>
      <c r="F361" s="12" t="n"/>
      <c r="G361" s="12" t="n"/>
      <c r="H361" s="11" t="n"/>
      <c r="I361" s="13" t="n"/>
      <c r="J361" s="14">
        <f>IF(A361="","",IF(C361="Long",F361-E361,E361-F361))</f>
        <v/>
      </c>
      <c r="K361" s="15">
        <f>IF(A361="","",J361*H361*D361)</f>
        <v/>
      </c>
      <c r="L361" s="15">
        <f>IF(A361="","",K361-I361)</f>
        <v/>
      </c>
      <c r="M361" s="15">
        <f>IF(A361="","",IF(G361="","",ABS(E361-G361)*H361*D361))</f>
        <v/>
      </c>
      <c r="N361" s="16">
        <f>IF(A361="","",IF(M361="","",IF(M361=0,"",L361/M361)))</f>
        <v/>
      </c>
      <c r="O361" s="11" t="n"/>
      <c r="P361" s="11" t="n"/>
      <c r="Q361" s="11" t="n"/>
      <c r="R361" s="11" t="n"/>
      <c r="S361" s="11" t="n"/>
      <c r="T361" s="17" t="n"/>
      <c r="U361" s="17" t="n"/>
    </row>
    <row r="362">
      <c r="A362" s="10" t="n"/>
      <c r="B362" s="11" t="n"/>
      <c r="C362" s="11" t="n"/>
      <c r="D362" s="11" t="n"/>
      <c r="E362" s="12" t="n"/>
      <c r="F362" s="12" t="n"/>
      <c r="G362" s="12" t="n"/>
      <c r="H362" s="11" t="n"/>
      <c r="I362" s="13" t="n"/>
      <c r="J362" s="14">
        <f>IF(A362="","",IF(C362="Long",F362-E362,E362-F362))</f>
        <v/>
      </c>
      <c r="K362" s="15">
        <f>IF(A362="","",J362*H362*D362)</f>
        <v/>
      </c>
      <c r="L362" s="15">
        <f>IF(A362="","",K362-I362)</f>
        <v/>
      </c>
      <c r="M362" s="15">
        <f>IF(A362="","",IF(G362="","",ABS(E362-G362)*H362*D362))</f>
        <v/>
      </c>
      <c r="N362" s="16">
        <f>IF(A362="","",IF(M362="","",IF(M362=0,"",L362/M362)))</f>
        <v/>
      </c>
      <c r="O362" s="11" t="n"/>
      <c r="P362" s="11" t="n"/>
      <c r="Q362" s="11" t="n"/>
      <c r="R362" s="11" t="n"/>
      <c r="S362" s="11" t="n"/>
      <c r="T362" s="17" t="n"/>
      <c r="U362" s="17" t="n"/>
    </row>
    <row r="363">
      <c r="A363" s="10" t="n"/>
      <c r="B363" s="11" t="n"/>
      <c r="C363" s="11" t="n"/>
      <c r="D363" s="11" t="n"/>
      <c r="E363" s="12" t="n"/>
      <c r="F363" s="12" t="n"/>
      <c r="G363" s="12" t="n"/>
      <c r="H363" s="11" t="n"/>
      <c r="I363" s="13" t="n"/>
      <c r="J363" s="14">
        <f>IF(A363="","",IF(C363="Long",F363-E363,E363-F363))</f>
        <v/>
      </c>
      <c r="K363" s="15">
        <f>IF(A363="","",J363*H363*D363)</f>
        <v/>
      </c>
      <c r="L363" s="15">
        <f>IF(A363="","",K363-I363)</f>
        <v/>
      </c>
      <c r="M363" s="15">
        <f>IF(A363="","",IF(G363="","",ABS(E363-G363)*H363*D363))</f>
        <v/>
      </c>
      <c r="N363" s="16">
        <f>IF(A363="","",IF(M363="","",IF(M363=0,"",L363/M363)))</f>
        <v/>
      </c>
      <c r="O363" s="11" t="n"/>
      <c r="P363" s="11" t="n"/>
      <c r="Q363" s="11" t="n"/>
      <c r="R363" s="11" t="n"/>
      <c r="S363" s="11" t="n"/>
      <c r="T363" s="17" t="n"/>
      <c r="U363" s="17" t="n"/>
    </row>
    <row r="364">
      <c r="A364" s="10" t="n"/>
      <c r="B364" s="11" t="n"/>
      <c r="C364" s="11" t="n"/>
      <c r="D364" s="11" t="n"/>
      <c r="E364" s="12" t="n"/>
      <c r="F364" s="12" t="n"/>
      <c r="G364" s="12" t="n"/>
      <c r="H364" s="11" t="n"/>
      <c r="I364" s="13" t="n"/>
      <c r="J364" s="14">
        <f>IF(A364="","",IF(C364="Long",F364-E364,E364-F364))</f>
        <v/>
      </c>
      <c r="K364" s="15">
        <f>IF(A364="","",J364*H364*D364)</f>
        <v/>
      </c>
      <c r="L364" s="15">
        <f>IF(A364="","",K364-I364)</f>
        <v/>
      </c>
      <c r="M364" s="15">
        <f>IF(A364="","",IF(G364="","",ABS(E364-G364)*H364*D364))</f>
        <v/>
      </c>
      <c r="N364" s="16">
        <f>IF(A364="","",IF(M364="","",IF(M364=0,"",L364/M364)))</f>
        <v/>
      </c>
      <c r="O364" s="11" t="n"/>
      <c r="P364" s="11" t="n"/>
      <c r="Q364" s="11" t="n"/>
      <c r="R364" s="11" t="n"/>
      <c r="S364" s="11" t="n"/>
      <c r="T364" s="17" t="n"/>
      <c r="U364" s="17" t="n"/>
    </row>
    <row r="365">
      <c r="A365" s="10" t="n"/>
      <c r="B365" s="11" t="n"/>
      <c r="C365" s="11" t="n"/>
      <c r="D365" s="11" t="n"/>
      <c r="E365" s="12" t="n"/>
      <c r="F365" s="12" t="n"/>
      <c r="G365" s="12" t="n"/>
      <c r="H365" s="11" t="n"/>
      <c r="I365" s="13" t="n"/>
      <c r="J365" s="14">
        <f>IF(A365="","",IF(C365="Long",F365-E365,E365-F365))</f>
        <v/>
      </c>
      <c r="K365" s="15">
        <f>IF(A365="","",J365*H365*D365)</f>
        <v/>
      </c>
      <c r="L365" s="15">
        <f>IF(A365="","",K365-I365)</f>
        <v/>
      </c>
      <c r="M365" s="15">
        <f>IF(A365="","",IF(G365="","",ABS(E365-G365)*H365*D365))</f>
        <v/>
      </c>
      <c r="N365" s="16">
        <f>IF(A365="","",IF(M365="","",IF(M365=0,"",L365/M365)))</f>
        <v/>
      </c>
      <c r="O365" s="11" t="n"/>
      <c r="P365" s="11" t="n"/>
      <c r="Q365" s="11" t="n"/>
      <c r="R365" s="11" t="n"/>
      <c r="S365" s="11" t="n"/>
      <c r="T365" s="17" t="n"/>
      <c r="U365" s="17" t="n"/>
    </row>
    <row r="366">
      <c r="A366" s="10" t="n"/>
      <c r="B366" s="11" t="n"/>
      <c r="C366" s="11" t="n"/>
      <c r="D366" s="11" t="n"/>
      <c r="E366" s="12" t="n"/>
      <c r="F366" s="12" t="n"/>
      <c r="G366" s="12" t="n"/>
      <c r="H366" s="11" t="n"/>
      <c r="I366" s="13" t="n"/>
      <c r="J366" s="14">
        <f>IF(A366="","",IF(C366="Long",F366-E366,E366-F366))</f>
        <v/>
      </c>
      <c r="K366" s="15">
        <f>IF(A366="","",J366*H366*D366)</f>
        <v/>
      </c>
      <c r="L366" s="15">
        <f>IF(A366="","",K366-I366)</f>
        <v/>
      </c>
      <c r="M366" s="15">
        <f>IF(A366="","",IF(G366="","",ABS(E366-G366)*H366*D366))</f>
        <v/>
      </c>
      <c r="N366" s="16">
        <f>IF(A366="","",IF(M366="","",IF(M366=0,"",L366/M366)))</f>
        <v/>
      </c>
      <c r="O366" s="11" t="n"/>
      <c r="P366" s="11" t="n"/>
      <c r="Q366" s="11" t="n"/>
      <c r="R366" s="11" t="n"/>
      <c r="S366" s="11" t="n"/>
      <c r="T366" s="17" t="n"/>
      <c r="U366" s="17" t="n"/>
    </row>
    <row r="367">
      <c r="A367" s="10" t="n"/>
      <c r="B367" s="11" t="n"/>
      <c r="C367" s="11" t="n"/>
      <c r="D367" s="11" t="n"/>
      <c r="E367" s="12" t="n"/>
      <c r="F367" s="12" t="n"/>
      <c r="G367" s="12" t="n"/>
      <c r="H367" s="11" t="n"/>
      <c r="I367" s="13" t="n"/>
      <c r="J367" s="14">
        <f>IF(A367="","",IF(C367="Long",F367-E367,E367-F367))</f>
        <v/>
      </c>
      <c r="K367" s="15">
        <f>IF(A367="","",J367*H367*D367)</f>
        <v/>
      </c>
      <c r="L367" s="15">
        <f>IF(A367="","",K367-I367)</f>
        <v/>
      </c>
      <c r="M367" s="15">
        <f>IF(A367="","",IF(G367="","",ABS(E367-G367)*H367*D367))</f>
        <v/>
      </c>
      <c r="N367" s="16">
        <f>IF(A367="","",IF(M367="","",IF(M367=0,"",L367/M367)))</f>
        <v/>
      </c>
      <c r="O367" s="11" t="n"/>
      <c r="P367" s="11" t="n"/>
      <c r="Q367" s="11" t="n"/>
      <c r="R367" s="11" t="n"/>
      <c r="S367" s="11" t="n"/>
      <c r="T367" s="17" t="n"/>
      <c r="U367" s="17" t="n"/>
    </row>
    <row r="368">
      <c r="A368" s="10" t="n"/>
      <c r="B368" s="11" t="n"/>
      <c r="C368" s="11" t="n"/>
      <c r="D368" s="11" t="n"/>
      <c r="E368" s="12" t="n"/>
      <c r="F368" s="12" t="n"/>
      <c r="G368" s="12" t="n"/>
      <c r="H368" s="11" t="n"/>
      <c r="I368" s="13" t="n"/>
      <c r="J368" s="14">
        <f>IF(A368="","",IF(C368="Long",F368-E368,E368-F368))</f>
        <v/>
      </c>
      <c r="K368" s="15">
        <f>IF(A368="","",J368*H368*D368)</f>
        <v/>
      </c>
      <c r="L368" s="15">
        <f>IF(A368="","",K368-I368)</f>
        <v/>
      </c>
      <c r="M368" s="15">
        <f>IF(A368="","",IF(G368="","",ABS(E368-G368)*H368*D368))</f>
        <v/>
      </c>
      <c r="N368" s="16">
        <f>IF(A368="","",IF(M368="","",IF(M368=0,"",L368/M368)))</f>
        <v/>
      </c>
      <c r="O368" s="11" t="n"/>
      <c r="P368" s="11" t="n"/>
      <c r="Q368" s="11" t="n"/>
      <c r="R368" s="11" t="n"/>
      <c r="S368" s="11" t="n"/>
      <c r="T368" s="17" t="n"/>
      <c r="U368" s="17" t="n"/>
    </row>
    <row r="369">
      <c r="A369" s="10" t="n"/>
      <c r="B369" s="11" t="n"/>
      <c r="C369" s="11" t="n"/>
      <c r="D369" s="11" t="n"/>
      <c r="E369" s="12" t="n"/>
      <c r="F369" s="12" t="n"/>
      <c r="G369" s="12" t="n"/>
      <c r="H369" s="11" t="n"/>
      <c r="I369" s="13" t="n"/>
      <c r="J369" s="14">
        <f>IF(A369="","",IF(C369="Long",F369-E369,E369-F369))</f>
        <v/>
      </c>
      <c r="K369" s="15">
        <f>IF(A369="","",J369*H369*D369)</f>
        <v/>
      </c>
      <c r="L369" s="15">
        <f>IF(A369="","",K369-I369)</f>
        <v/>
      </c>
      <c r="M369" s="15">
        <f>IF(A369="","",IF(G369="","",ABS(E369-G369)*H369*D369))</f>
        <v/>
      </c>
      <c r="N369" s="16">
        <f>IF(A369="","",IF(M369="","",IF(M369=0,"",L369/M369)))</f>
        <v/>
      </c>
      <c r="O369" s="11" t="n"/>
      <c r="P369" s="11" t="n"/>
      <c r="Q369" s="11" t="n"/>
      <c r="R369" s="11" t="n"/>
      <c r="S369" s="11" t="n"/>
      <c r="T369" s="17" t="n"/>
      <c r="U369" s="17" t="n"/>
    </row>
    <row r="370">
      <c r="A370" s="10" t="n"/>
      <c r="B370" s="11" t="n"/>
      <c r="C370" s="11" t="n"/>
      <c r="D370" s="11" t="n"/>
      <c r="E370" s="12" t="n"/>
      <c r="F370" s="12" t="n"/>
      <c r="G370" s="12" t="n"/>
      <c r="H370" s="11" t="n"/>
      <c r="I370" s="13" t="n"/>
      <c r="J370" s="14">
        <f>IF(A370="","",IF(C370="Long",F370-E370,E370-F370))</f>
        <v/>
      </c>
      <c r="K370" s="15">
        <f>IF(A370="","",J370*H370*D370)</f>
        <v/>
      </c>
      <c r="L370" s="15">
        <f>IF(A370="","",K370-I370)</f>
        <v/>
      </c>
      <c r="M370" s="15">
        <f>IF(A370="","",IF(G370="","",ABS(E370-G370)*H370*D370))</f>
        <v/>
      </c>
      <c r="N370" s="16">
        <f>IF(A370="","",IF(M370="","",IF(M370=0,"",L370/M370)))</f>
        <v/>
      </c>
      <c r="O370" s="11" t="n"/>
      <c r="P370" s="11" t="n"/>
      <c r="Q370" s="11" t="n"/>
      <c r="R370" s="11" t="n"/>
      <c r="S370" s="11" t="n"/>
      <c r="T370" s="17" t="n"/>
      <c r="U370" s="17" t="n"/>
    </row>
    <row r="371">
      <c r="A371" s="10" t="n"/>
      <c r="B371" s="11" t="n"/>
      <c r="C371" s="11" t="n"/>
      <c r="D371" s="11" t="n"/>
      <c r="E371" s="12" t="n"/>
      <c r="F371" s="12" t="n"/>
      <c r="G371" s="12" t="n"/>
      <c r="H371" s="11" t="n"/>
      <c r="I371" s="13" t="n"/>
      <c r="J371" s="14">
        <f>IF(A371="","",IF(C371="Long",F371-E371,E371-F371))</f>
        <v/>
      </c>
      <c r="K371" s="15">
        <f>IF(A371="","",J371*H371*D371)</f>
        <v/>
      </c>
      <c r="L371" s="15">
        <f>IF(A371="","",K371-I371)</f>
        <v/>
      </c>
      <c r="M371" s="15">
        <f>IF(A371="","",IF(G371="","",ABS(E371-G371)*H371*D371))</f>
        <v/>
      </c>
      <c r="N371" s="16">
        <f>IF(A371="","",IF(M371="","",IF(M371=0,"",L371/M371)))</f>
        <v/>
      </c>
      <c r="O371" s="11" t="n"/>
      <c r="P371" s="11" t="n"/>
      <c r="Q371" s="11" t="n"/>
      <c r="R371" s="11" t="n"/>
      <c r="S371" s="11" t="n"/>
      <c r="T371" s="17" t="n"/>
      <c r="U371" s="17" t="n"/>
    </row>
    <row r="372">
      <c r="A372" s="10" t="n"/>
      <c r="B372" s="11" t="n"/>
      <c r="C372" s="11" t="n"/>
      <c r="D372" s="11" t="n"/>
      <c r="E372" s="12" t="n"/>
      <c r="F372" s="12" t="n"/>
      <c r="G372" s="12" t="n"/>
      <c r="H372" s="11" t="n"/>
      <c r="I372" s="13" t="n"/>
      <c r="J372" s="14">
        <f>IF(A372="","",IF(C372="Long",F372-E372,E372-F372))</f>
        <v/>
      </c>
      <c r="K372" s="15">
        <f>IF(A372="","",J372*H372*D372)</f>
        <v/>
      </c>
      <c r="L372" s="15">
        <f>IF(A372="","",K372-I372)</f>
        <v/>
      </c>
      <c r="M372" s="15">
        <f>IF(A372="","",IF(G372="","",ABS(E372-G372)*H372*D372))</f>
        <v/>
      </c>
      <c r="N372" s="16">
        <f>IF(A372="","",IF(M372="","",IF(M372=0,"",L372/M372)))</f>
        <v/>
      </c>
      <c r="O372" s="11" t="n"/>
      <c r="P372" s="11" t="n"/>
      <c r="Q372" s="11" t="n"/>
      <c r="R372" s="11" t="n"/>
      <c r="S372" s="11" t="n"/>
      <c r="T372" s="17" t="n"/>
      <c r="U372" s="17" t="n"/>
    </row>
    <row r="373">
      <c r="A373" s="10" t="n"/>
      <c r="B373" s="11" t="n"/>
      <c r="C373" s="11" t="n"/>
      <c r="D373" s="11" t="n"/>
      <c r="E373" s="12" t="n"/>
      <c r="F373" s="12" t="n"/>
      <c r="G373" s="12" t="n"/>
      <c r="H373" s="11" t="n"/>
      <c r="I373" s="13" t="n"/>
      <c r="J373" s="14">
        <f>IF(A373="","",IF(C373="Long",F373-E373,E373-F373))</f>
        <v/>
      </c>
      <c r="K373" s="15">
        <f>IF(A373="","",J373*H373*D373)</f>
        <v/>
      </c>
      <c r="L373" s="15">
        <f>IF(A373="","",K373-I373)</f>
        <v/>
      </c>
      <c r="M373" s="15">
        <f>IF(A373="","",IF(G373="","",ABS(E373-G373)*H373*D373))</f>
        <v/>
      </c>
      <c r="N373" s="16">
        <f>IF(A373="","",IF(M373="","",IF(M373=0,"",L373/M373)))</f>
        <v/>
      </c>
      <c r="O373" s="11" t="n"/>
      <c r="P373" s="11" t="n"/>
      <c r="Q373" s="11" t="n"/>
      <c r="R373" s="11" t="n"/>
      <c r="S373" s="11" t="n"/>
      <c r="T373" s="17" t="n"/>
      <c r="U373" s="17" t="n"/>
    </row>
    <row r="374">
      <c r="A374" s="10" t="n"/>
      <c r="B374" s="11" t="n"/>
      <c r="C374" s="11" t="n"/>
      <c r="D374" s="11" t="n"/>
      <c r="E374" s="12" t="n"/>
      <c r="F374" s="12" t="n"/>
      <c r="G374" s="12" t="n"/>
      <c r="H374" s="11" t="n"/>
      <c r="I374" s="13" t="n"/>
      <c r="J374" s="14">
        <f>IF(A374="","",IF(C374="Long",F374-E374,E374-F374))</f>
        <v/>
      </c>
      <c r="K374" s="15">
        <f>IF(A374="","",J374*H374*D374)</f>
        <v/>
      </c>
      <c r="L374" s="15">
        <f>IF(A374="","",K374-I374)</f>
        <v/>
      </c>
      <c r="M374" s="15">
        <f>IF(A374="","",IF(G374="","",ABS(E374-G374)*H374*D374))</f>
        <v/>
      </c>
      <c r="N374" s="16">
        <f>IF(A374="","",IF(M374="","",IF(M374=0,"",L374/M374)))</f>
        <v/>
      </c>
      <c r="O374" s="11" t="n"/>
      <c r="P374" s="11" t="n"/>
      <c r="Q374" s="11" t="n"/>
      <c r="R374" s="11" t="n"/>
      <c r="S374" s="11" t="n"/>
      <c r="T374" s="17" t="n"/>
      <c r="U374" s="17" t="n"/>
    </row>
    <row r="375">
      <c r="A375" s="10" t="n"/>
      <c r="B375" s="11" t="n"/>
      <c r="C375" s="11" t="n"/>
      <c r="D375" s="11" t="n"/>
      <c r="E375" s="12" t="n"/>
      <c r="F375" s="12" t="n"/>
      <c r="G375" s="12" t="n"/>
      <c r="H375" s="11" t="n"/>
      <c r="I375" s="13" t="n"/>
      <c r="J375" s="14">
        <f>IF(A375="","",IF(C375="Long",F375-E375,E375-F375))</f>
        <v/>
      </c>
      <c r="K375" s="15">
        <f>IF(A375="","",J375*H375*D375)</f>
        <v/>
      </c>
      <c r="L375" s="15">
        <f>IF(A375="","",K375-I375)</f>
        <v/>
      </c>
      <c r="M375" s="15">
        <f>IF(A375="","",IF(G375="","",ABS(E375-G375)*H375*D375))</f>
        <v/>
      </c>
      <c r="N375" s="16">
        <f>IF(A375="","",IF(M375="","",IF(M375=0,"",L375/M375)))</f>
        <v/>
      </c>
      <c r="O375" s="11" t="n"/>
      <c r="P375" s="11" t="n"/>
      <c r="Q375" s="11" t="n"/>
      <c r="R375" s="11" t="n"/>
      <c r="S375" s="11" t="n"/>
      <c r="T375" s="17" t="n"/>
      <c r="U375" s="17" t="n"/>
    </row>
    <row r="376">
      <c r="A376" s="10" t="n"/>
      <c r="B376" s="11" t="n"/>
      <c r="C376" s="11" t="n"/>
      <c r="D376" s="11" t="n"/>
      <c r="E376" s="12" t="n"/>
      <c r="F376" s="12" t="n"/>
      <c r="G376" s="12" t="n"/>
      <c r="H376" s="11" t="n"/>
      <c r="I376" s="13" t="n"/>
      <c r="J376" s="14">
        <f>IF(A376="","",IF(C376="Long",F376-E376,E376-F376))</f>
        <v/>
      </c>
      <c r="K376" s="15">
        <f>IF(A376="","",J376*H376*D376)</f>
        <v/>
      </c>
      <c r="L376" s="15">
        <f>IF(A376="","",K376-I376)</f>
        <v/>
      </c>
      <c r="M376" s="15">
        <f>IF(A376="","",IF(G376="","",ABS(E376-G376)*H376*D376))</f>
        <v/>
      </c>
      <c r="N376" s="16">
        <f>IF(A376="","",IF(M376="","",IF(M376=0,"",L376/M376)))</f>
        <v/>
      </c>
      <c r="O376" s="11" t="n"/>
      <c r="P376" s="11" t="n"/>
      <c r="Q376" s="11" t="n"/>
      <c r="R376" s="11" t="n"/>
      <c r="S376" s="11" t="n"/>
      <c r="T376" s="17" t="n"/>
      <c r="U376" s="17" t="n"/>
    </row>
    <row r="377">
      <c r="A377" s="10" t="n"/>
      <c r="B377" s="11" t="n"/>
      <c r="C377" s="11" t="n"/>
      <c r="D377" s="11" t="n"/>
      <c r="E377" s="12" t="n"/>
      <c r="F377" s="12" t="n"/>
      <c r="G377" s="12" t="n"/>
      <c r="H377" s="11" t="n"/>
      <c r="I377" s="13" t="n"/>
      <c r="J377" s="14">
        <f>IF(A377="","",IF(C377="Long",F377-E377,E377-F377))</f>
        <v/>
      </c>
      <c r="K377" s="15">
        <f>IF(A377="","",J377*H377*D377)</f>
        <v/>
      </c>
      <c r="L377" s="15">
        <f>IF(A377="","",K377-I377)</f>
        <v/>
      </c>
      <c r="M377" s="15">
        <f>IF(A377="","",IF(G377="","",ABS(E377-G377)*H377*D377))</f>
        <v/>
      </c>
      <c r="N377" s="16">
        <f>IF(A377="","",IF(M377="","",IF(M377=0,"",L377/M377)))</f>
        <v/>
      </c>
      <c r="O377" s="11" t="n"/>
      <c r="P377" s="11" t="n"/>
      <c r="Q377" s="11" t="n"/>
      <c r="R377" s="11" t="n"/>
      <c r="S377" s="11" t="n"/>
      <c r="T377" s="17" t="n"/>
      <c r="U377" s="17" t="n"/>
    </row>
    <row r="378">
      <c r="A378" s="10" t="n"/>
      <c r="B378" s="11" t="n"/>
      <c r="C378" s="11" t="n"/>
      <c r="D378" s="11" t="n"/>
      <c r="E378" s="12" t="n"/>
      <c r="F378" s="12" t="n"/>
      <c r="G378" s="12" t="n"/>
      <c r="H378" s="11" t="n"/>
      <c r="I378" s="13" t="n"/>
      <c r="J378" s="14">
        <f>IF(A378="","",IF(C378="Long",F378-E378,E378-F378))</f>
        <v/>
      </c>
      <c r="K378" s="15">
        <f>IF(A378="","",J378*H378*D378)</f>
        <v/>
      </c>
      <c r="L378" s="15">
        <f>IF(A378="","",K378-I378)</f>
        <v/>
      </c>
      <c r="M378" s="15">
        <f>IF(A378="","",IF(G378="","",ABS(E378-G378)*H378*D378))</f>
        <v/>
      </c>
      <c r="N378" s="16">
        <f>IF(A378="","",IF(M378="","",IF(M378=0,"",L378/M378)))</f>
        <v/>
      </c>
      <c r="O378" s="11" t="n"/>
      <c r="P378" s="11" t="n"/>
      <c r="Q378" s="11" t="n"/>
      <c r="R378" s="11" t="n"/>
      <c r="S378" s="11" t="n"/>
      <c r="T378" s="17" t="n"/>
      <c r="U378" s="17" t="n"/>
    </row>
    <row r="379">
      <c r="A379" s="10" t="n"/>
      <c r="B379" s="11" t="n"/>
      <c r="C379" s="11" t="n"/>
      <c r="D379" s="11" t="n"/>
      <c r="E379" s="12" t="n"/>
      <c r="F379" s="12" t="n"/>
      <c r="G379" s="12" t="n"/>
      <c r="H379" s="11" t="n"/>
      <c r="I379" s="13" t="n"/>
      <c r="J379" s="14">
        <f>IF(A379="","",IF(C379="Long",F379-E379,E379-F379))</f>
        <v/>
      </c>
      <c r="K379" s="15">
        <f>IF(A379="","",J379*H379*D379)</f>
        <v/>
      </c>
      <c r="L379" s="15">
        <f>IF(A379="","",K379-I379)</f>
        <v/>
      </c>
      <c r="M379" s="15">
        <f>IF(A379="","",IF(G379="","",ABS(E379-G379)*H379*D379))</f>
        <v/>
      </c>
      <c r="N379" s="16">
        <f>IF(A379="","",IF(M379="","",IF(M379=0,"",L379/M379)))</f>
        <v/>
      </c>
      <c r="O379" s="11" t="n"/>
      <c r="P379" s="11" t="n"/>
      <c r="Q379" s="11" t="n"/>
      <c r="R379" s="11" t="n"/>
      <c r="S379" s="11" t="n"/>
      <c r="T379" s="17" t="n"/>
      <c r="U379" s="17" t="n"/>
    </row>
    <row r="380">
      <c r="A380" s="10" t="n"/>
      <c r="B380" s="11" t="n"/>
      <c r="C380" s="11" t="n"/>
      <c r="D380" s="11" t="n"/>
      <c r="E380" s="12" t="n"/>
      <c r="F380" s="12" t="n"/>
      <c r="G380" s="12" t="n"/>
      <c r="H380" s="11" t="n"/>
      <c r="I380" s="13" t="n"/>
      <c r="J380" s="14">
        <f>IF(A380="","",IF(C380="Long",F380-E380,E380-F380))</f>
        <v/>
      </c>
      <c r="K380" s="15">
        <f>IF(A380="","",J380*H380*D380)</f>
        <v/>
      </c>
      <c r="L380" s="15">
        <f>IF(A380="","",K380-I380)</f>
        <v/>
      </c>
      <c r="M380" s="15">
        <f>IF(A380="","",IF(G380="","",ABS(E380-G380)*H380*D380))</f>
        <v/>
      </c>
      <c r="N380" s="16">
        <f>IF(A380="","",IF(M380="","",IF(M380=0,"",L380/M380)))</f>
        <v/>
      </c>
      <c r="O380" s="11" t="n"/>
      <c r="P380" s="11" t="n"/>
      <c r="Q380" s="11" t="n"/>
      <c r="R380" s="11" t="n"/>
      <c r="S380" s="11" t="n"/>
      <c r="T380" s="17" t="n"/>
      <c r="U380" s="17" t="n"/>
    </row>
    <row r="381">
      <c r="A381" s="10" t="n"/>
      <c r="B381" s="11" t="n"/>
      <c r="C381" s="11" t="n"/>
      <c r="D381" s="11" t="n"/>
      <c r="E381" s="12" t="n"/>
      <c r="F381" s="12" t="n"/>
      <c r="G381" s="12" t="n"/>
      <c r="H381" s="11" t="n"/>
      <c r="I381" s="13" t="n"/>
      <c r="J381" s="14">
        <f>IF(A381="","",IF(C381="Long",F381-E381,E381-F381))</f>
        <v/>
      </c>
      <c r="K381" s="15">
        <f>IF(A381="","",J381*H381*D381)</f>
        <v/>
      </c>
      <c r="L381" s="15">
        <f>IF(A381="","",K381-I381)</f>
        <v/>
      </c>
      <c r="M381" s="15">
        <f>IF(A381="","",IF(G381="","",ABS(E381-G381)*H381*D381))</f>
        <v/>
      </c>
      <c r="N381" s="16">
        <f>IF(A381="","",IF(M381="","",IF(M381=0,"",L381/M381)))</f>
        <v/>
      </c>
      <c r="O381" s="11" t="n"/>
      <c r="P381" s="11" t="n"/>
      <c r="Q381" s="11" t="n"/>
      <c r="R381" s="11" t="n"/>
      <c r="S381" s="11" t="n"/>
      <c r="T381" s="17" t="n"/>
      <c r="U381" s="17" t="n"/>
    </row>
    <row r="382">
      <c r="A382" s="10" t="n"/>
      <c r="B382" s="11" t="n"/>
      <c r="C382" s="11" t="n"/>
      <c r="D382" s="11" t="n"/>
      <c r="E382" s="12" t="n"/>
      <c r="F382" s="12" t="n"/>
      <c r="G382" s="12" t="n"/>
      <c r="H382" s="11" t="n"/>
      <c r="I382" s="13" t="n"/>
      <c r="J382" s="14">
        <f>IF(A382="","",IF(C382="Long",F382-E382,E382-F382))</f>
        <v/>
      </c>
      <c r="K382" s="15">
        <f>IF(A382="","",J382*H382*D382)</f>
        <v/>
      </c>
      <c r="L382" s="15">
        <f>IF(A382="","",K382-I382)</f>
        <v/>
      </c>
      <c r="M382" s="15">
        <f>IF(A382="","",IF(G382="","",ABS(E382-G382)*H382*D382))</f>
        <v/>
      </c>
      <c r="N382" s="16">
        <f>IF(A382="","",IF(M382="","",IF(M382=0,"",L382/M382)))</f>
        <v/>
      </c>
      <c r="O382" s="11" t="n"/>
      <c r="P382" s="11" t="n"/>
      <c r="Q382" s="11" t="n"/>
      <c r="R382" s="11" t="n"/>
      <c r="S382" s="11" t="n"/>
      <c r="T382" s="17" t="n"/>
      <c r="U382" s="17" t="n"/>
    </row>
    <row r="383">
      <c r="A383" s="10" t="n"/>
      <c r="B383" s="11" t="n"/>
      <c r="C383" s="11" t="n"/>
      <c r="D383" s="11" t="n"/>
      <c r="E383" s="12" t="n"/>
      <c r="F383" s="12" t="n"/>
      <c r="G383" s="12" t="n"/>
      <c r="H383" s="11" t="n"/>
      <c r="I383" s="13" t="n"/>
      <c r="J383" s="14">
        <f>IF(A383="","",IF(C383="Long",F383-E383,E383-F383))</f>
        <v/>
      </c>
      <c r="K383" s="15">
        <f>IF(A383="","",J383*H383*D383)</f>
        <v/>
      </c>
      <c r="L383" s="15">
        <f>IF(A383="","",K383-I383)</f>
        <v/>
      </c>
      <c r="M383" s="15">
        <f>IF(A383="","",IF(G383="","",ABS(E383-G383)*H383*D383))</f>
        <v/>
      </c>
      <c r="N383" s="16">
        <f>IF(A383="","",IF(M383="","",IF(M383=0,"",L383/M383)))</f>
        <v/>
      </c>
      <c r="O383" s="11" t="n"/>
      <c r="P383" s="11" t="n"/>
      <c r="Q383" s="11" t="n"/>
      <c r="R383" s="11" t="n"/>
      <c r="S383" s="11" t="n"/>
      <c r="T383" s="17" t="n"/>
      <c r="U383" s="17" t="n"/>
    </row>
    <row r="384">
      <c r="A384" s="10" t="n"/>
      <c r="B384" s="11" t="n"/>
      <c r="C384" s="11" t="n"/>
      <c r="D384" s="11" t="n"/>
      <c r="E384" s="12" t="n"/>
      <c r="F384" s="12" t="n"/>
      <c r="G384" s="12" t="n"/>
      <c r="H384" s="11" t="n"/>
      <c r="I384" s="13" t="n"/>
      <c r="J384" s="14">
        <f>IF(A384="","",IF(C384="Long",F384-E384,E384-F384))</f>
        <v/>
      </c>
      <c r="K384" s="15">
        <f>IF(A384="","",J384*H384*D384)</f>
        <v/>
      </c>
      <c r="L384" s="15">
        <f>IF(A384="","",K384-I384)</f>
        <v/>
      </c>
      <c r="M384" s="15">
        <f>IF(A384="","",IF(G384="","",ABS(E384-G384)*H384*D384))</f>
        <v/>
      </c>
      <c r="N384" s="16">
        <f>IF(A384="","",IF(M384="","",IF(M384=0,"",L384/M384)))</f>
        <v/>
      </c>
      <c r="O384" s="11" t="n"/>
      <c r="P384" s="11" t="n"/>
      <c r="Q384" s="11" t="n"/>
      <c r="R384" s="11" t="n"/>
      <c r="S384" s="11" t="n"/>
      <c r="T384" s="17" t="n"/>
      <c r="U384" s="17" t="n"/>
    </row>
    <row r="385">
      <c r="A385" s="10" t="n"/>
      <c r="B385" s="11" t="n"/>
      <c r="C385" s="11" t="n"/>
      <c r="D385" s="11" t="n"/>
      <c r="E385" s="12" t="n"/>
      <c r="F385" s="12" t="n"/>
      <c r="G385" s="12" t="n"/>
      <c r="H385" s="11" t="n"/>
      <c r="I385" s="13" t="n"/>
      <c r="J385" s="14">
        <f>IF(A385="","",IF(C385="Long",F385-E385,E385-F385))</f>
        <v/>
      </c>
      <c r="K385" s="15">
        <f>IF(A385="","",J385*H385*D385)</f>
        <v/>
      </c>
      <c r="L385" s="15">
        <f>IF(A385="","",K385-I385)</f>
        <v/>
      </c>
      <c r="M385" s="15">
        <f>IF(A385="","",IF(G385="","",ABS(E385-G385)*H385*D385))</f>
        <v/>
      </c>
      <c r="N385" s="16">
        <f>IF(A385="","",IF(M385="","",IF(M385=0,"",L385/M385)))</f>
        <v/>
      </c>
      <c r="O385" s="11" t="n"/>
      <c r="P385" s="11" t="n"/>
      <c r="Q385" s="11" t="n"/>
      <c r="R385" s="11" t="n"/>
      <c r="S385" s="11" t="n"/>
      <c r="T385" s="17" t="n"/>
      <c r="U385" s="17" t="n"/>
    </row>
    <row r="386">
      <c r="A386" s="10" t="n"/>
      <c r="B386" s="11" t="n"/>
      <c r="C386" s="11" t="n"/>
      <c r="D386" s="11" t="n"/>
      <c r="E386" s="12" t="n"/>
      <c r="F386" s="12" t="n"/>
      <c r="G386" s="12" t="n"/>
      <c r="H386" s="11" t="n"/>
      <c r="I386" s="13" t="n"/>
      <c r="J386" s="14">
        <f>IF(A386="","",IF(C386="Long",F386-E386,E386-F386))</f>
        <v/>
      </c>
      <c r="K386" s="15">
        <f>IF(A386="","",J386*H386*D386)</f>
        <v/>
      </c>
      <c r="L386" s="15">
        <f>IF(A386="","",K386-I386)</f>
        <v/>
      </c>
      <c r="M386" s="15">
        <f>IF(A386="","",IF(G386="","",ABS(E386-G386)*H386*D386))</f>
        <v/>
      </c>
      <c r="N386" s="16">
        <f>IF(A386="","",IF(M386="","",IF(M386=0,"",L386/M386)))</f>
        <v/>
      </c>
      <c r="O386" s="11" t="n"/>
      <c r="P386" s="11" t="n"/>
      <c r="Q386" s="11" t="n"/>
      <c r="R386" s="11" t="n"/>
      <c r="S386" s="11" t="n"/>
      <c r="T386" s="17" t="n"/>
      <c r="U386" s="17" t="n"/>
    </row>
    <row r="387">
      <c r="A387" s="10" t="n"/>
      <c r="B387" s="11" t="n"/>
      <c r="C387" s="11" t="n"/>
      <c r="D387" s="11" t="n"/>
      <c r="E387" s="12" t="n"/>
      <c r="F387" s="12" t="n"/>
      <c r="G387" s="12" t="n"/>
      <c r="H387" s="11" t="n"/>
      <c r="I387" s="13" t="n"/>
      <c r="J387" s="14">
        <f>IF(A387="","",IF(C387="Long",F387-E387,E387-F387))</f>
        <v/>
      </c>
      <c r="K387" s="15">
        <f>IF(A387="","",J387*H387*D387)</f>
        <v/>
      </c>
      <c r="L387" s="15">
        <f>IF(A387="","",K387-I387)</f>
        <v/>
      </c>
      <c r="M387" s="15">
        <f>IF(A387="","",IF(G387="","",ABS(E387-G387)*H387*D387))</f>
        <v/>
      </c>
      <c r="N387" s="16">
        <f>IF(A387="","",IF(M387="","",IF(M387=0,"",L387/M387)))</f>
        <v/>
      </c>
      <c r="O387" s="11" t="n"/>
      <c r="P387" s="11" t="n"/>
      <c r="Q387" s="11" t="n"/>
      <c r="R387" s="11" t="n"/>
      <c r="S387" s="11" t="n"/>
      <c r="T387" s="17" t="n"/>
      <c r="U387" s="17" t="n"/>
    </row>
    <row r="388">
      <c r="A388" s="10" t="n"/>
      <c r="B388" s="11" t="n"/>
      <c r="C388" s="11" t="n"/>
      <c r="D388" s="11" t="n"/>
      <c r="E388" s="12" t="n"/>
      <c r="F388" s="12" t="n"/>
      <c r="G388" s="12" t="n"/>
      <c r="H388" s="11" t="n"/>
      <c r="I388" s="13" t="n"/>
      <c r="J388" s="14">
        <f>IF(A388="","",IF(C388="Long",F388-E388,E388-F388))</f>
        <v/>
      </c>
      <c r="K388" s="15">
        <f>IF(A388="","",J388*H388*D388)</f>
        <v/>
      </c>
      <c r="L388" s="15">
        <f>IF(A388="","",K388-I388)</f>
        <v/>
      </c>
      <c r="M388" s="15">
        <f>IF(A388="","",IF(G388="","",ABS(E388-G388)*H388*D388))</f>
        <v/>
      </c>
      <c r="N388" s="16">
        <f>IF(A388="","",IF(M388="","",IF(M388=0,"",L388/M388)))</f>
        <v/>
      </c>
      <c r="O388" s="11" t="n"/>
      <c r="P388" s="11" t="n"/>
      <c r="Q388" s="11" t="n"/>
      <c r="R388" s="11" t="n"/>
      <c r="S388" s="11" t="n"/>
      <c r="T388" s="17" t="n"/>
      <c r="U388" s="17" t="n"/>
    </row>
    <row r="389">
      <c r="A389" s="10" t="n"/>
      <c r="B389" s="11" t="n"/>
      <c r="C389" s="11" t="n"/>
      <c r="D389" s="11" t="n"/>
      <c r="E389" s="12" t="n"/>
      <c r="F389" s="12" t="n"/>
      <c r="G389" s="12" t="n"/>
      <c r="H389" s="11" t="n"/>
      <c r="I389" s="13" t="n"/>
      <c r="J389" s="14">
        <f>IF(A389="","",IF(C389="Long",F389-E389,E389-F389))</f>
        <v/>
      </c>
      <c r="K389" s="15">
        <f>IF(A389="","",J389*H389*D389)</f>
        <v/>
      </c>
      <c r="L389" s="15">
        <f>IF(A389="","",K389-I389)</f>
        <v/>
      </c>
      <c r="M389" s="15">
        <f>IF(A389="","",IF(G389="","",ABS(E389-G389)*H389*D389))</f>
        <v/>
      </c>
      <c r="N389" s="16">
        <f>IF(A389="","",IF(M389="","",IF(M389=0,"",L389/M389)))</f>
        <v/>
      </c>
      <c r="O389" s="11" t="n"/>
      <c r="P389" s="11" t="n"/>
      <c r="Q389" s="11" t="n"/>
      <c r="R389" s="11" t="n"/>
      <c r="S389" s="11" t="n"/>
      <c r="T389" s="17" t="n"/>
      <c r="U389" s="17" t="n"/>
    </row>
    <row r="390">
      <c r="A390" s="10" t="n"/>
      <c r="B390" s="11" t="n"/>
      <c r="C390" s="11" t="n"/>
      <c r="D390" s="11" t="n"/>
      <c r="E390" s="12" t="n"/>
      <c r="F390" s="12" t="n"/>
      <c r="G390" s="12" t="n"/>
      <c r="H390" s="11" t="n"/>
      <c r="I390" s="13" t="n"/>
      <c r="J390" s="14">
        <f>IF(A390="","",IF(C390="Long",F390-E390,E390-F390))</f>
        <v/>
      </c>
      <c r="K390" s="15">
        <f>IF(A390="","",J390*H390*D390)</f>
        <v/>
      </c>
      <c r="L390" s="15">
        <f>IF(A390="","",K390-I390)</f>
        <v/>
      </c>
      <c r="M390" s="15">
        <f>IF(A390="","",IF(G390="","",ABS(E390-G390)*H390*D390))</f>
        <v/>
      </c>
      <c r="N390" s="16">
        <f>IF(A390="","",IF(M390="","",IF(M390=0,"",L390/M390)))</f>
        <v/>
      </c>
      <c r="O390" s="11" t="n"/>
      <c r="P390" s="11" t="n"/>
      <c r="Q390" s="11" t="n"/>
      <c r="R390" s="11" t="n"/>
      <c r="S390" s="11" t="n"/>
      <c r="T390" s="17" t="n"/>
      <c r="U390" s="17" t="n"/>
    </row>
    <row r="391">
      <c r="A391" s="10" t="n"/>
      <c r="B391" s="11" t="n"/>
      <c r="C391" s="11" t="n"/>
      <c r="D391" s="11" t="n"/>
      <c r="E391" s="12" t="n"/>
      <c r="F391" s="12" t="n"/>
      <c r="G391" s="12" t="n"/>
      <c r="H391" s="11" t="n"/>
      <c r="I391" s="13" t="n"/>
      <c r="J391" s="14">
        <f>IF(A391="","",IF(C391="Long",F391-E391,E391-F391))</f>
        <v/>
      </c>
      <c r="K391" s="15">
        <f>IF(A391="","",J391*H391*D391)</f>
        <v/>
      </c>
      <c r="L391" s="15">
        <f>IF(A391="","",K391-I391)</f>
        <v/>
      </c>
      <c r="M391" s="15">
        <f>IF(A391="","",IF(G391="","",ABS(E391-G391)*H391*D391))</f>
        <v/>
      </c>
      <c r="N391" s="16">
        <f>IF(A391="","",IF(M391="","",IF(M391=0,"",L391/M391)))</f>
        <v/>
      </c>
      <c r="O391" s="11" t="n"/>
      <c r="P391" s="11" t="n"/>
      <c r="Q391" s="11" t="n"/>
      <c r="R391" s="11" t="n"/>
      <c r="S391" s="11" t="n"/>
      <c r="T391" s="17" t="n"/>
      <c r="U391" s="17" t="n"/>
    </row>
    <row r="392">
      <c r="A392" s="10" t="n"/>
      <c r="B392" s="11" t="n"/>
      <c r="C392" s="11" t="n"/>
      <c r="D392" s="11" t="n"/>
      <c r="E392" s="12" t="n"/>
      <c r="F392" s="12" t="n"/>
      <c r="G392" s="12" t="n"/>
      <c r="H392" s="11" t="n"/>
      <c r="I392" s="13" t="n"/>
      <c r="J392" s="14">
        <f>IF(A392="","",IF(C392="Long",F392-E392,E392-F392))</f>
        <v/>
      </c>
      <c r="K392" s="15">
        <f>IF(A392="","",J392*H392*D392)</f>
        <v/>
      </c>
      <c r="L392" s="15">
        <f>IF(A392="","",K392-I392)</f>
        <v/>
      </c>
      <c r="M392" s="15">
        <f>IF(A392="","",IF(G392="","",ABS(E392-G392)*H392*D392))</f>
        <v/>
      </c>
      <c r="N392" s="16">
        <f>IF(A392="","",IF(M392="","",IF(M392=0,"",L392/M392)))</f>
        <v/>
      </c>
      <c r="O392" s="11" t="n"/>
      <c r="P392" s="11" t="n"/>
      <c r="Q392" s="11" t="n"/>
      <c r="R392" s="11" t="n"/>
      <c r="S392" s="11" t="n"/>
      <c r="T392" s="17" t="n"/>
      <c r="U392" s="17" t="n"/>
    </row>
    <row r="393">
      <c r="A393" s="10" t="n"/>
      <c r="B393" s="11" t="n"/>
      <c r="C393" s="11" t="n"/>
      <c r="D393" s="11" t="n"/>
      <c r="E393" s="12" t="n"/>
      <c r="F393" s="12" t="n"/>
      <c r="G393" s="12" t="n"/>
      <c r="H393" s="11" t="n"/>
      <c r="I393" s="13" t="n"/>
      <c r="J393" s="14">
        <f>IF(A393="","",IF(C393="Long",F393-E393,E393-F393))</f>
        <v/>
      </c>
      <c r="K393" s="15">
        <f>IF(A393="","",J393*H393*D393)</f>
        <v/>
      </c>
      <c r="L393" s="15">
        <f>IF(A393="","",K393-I393)</f>
        <v/>
      </c>
      <c r="M393" s="15">
        <f>IF(A393="","",IF(G393="","",ABS(E393-G393)*H393*D393))</f>
        <v/>
      </c>
      <c r="N393" s="16">
        <f>IF(A393="","",IF(M393="","",IF(M393=0,"",L393/M393)))</f>
        <v/>
      </c>
      <c r="O393" s="11" t="n"/>
      <c r="P393" s="11" t="n"/>
      <c r="Q393" s="11" t="n"/>
      <c r="R393" s="11" t="n"/>
      <c r="S393" s="11" t="n"/>
      <c r="T393" s="17" t="n"/>
      <c r="U393" s="17" t="n"/>
    </row>
    <row r="394">
      <c r="A394" s="10" t="n"/>
      <c r="B394" s="11" t="n"/>
      <c r="C394" s="11" t="n"/>
      <c r="D394" s="11" t="n"/>
      <c r="E394" s="12" t="n"/>
      <c r="F394" s="12" t="n"/>
      <c r="G394" s="12" t="n"/>
      <c r="H394" s="11" t="n"/>
      <c r="I394" s="13" t="n"/>
      <c r="J394" s="14">
        <f>IF(A394="","",IF(C394="Long",F394-E394,E394-F394))</f>
        <v/>
      </c>
      <c r="K394" s="15">
        <f>IF(A394="","",J394*H394*D394)</f>
        <v/>
      </c>
      <c r="L394" s="15">
        <f>IF(A394="","",K394-I394)</f>
        <v/>
      </c>
      <c r="M394" s="15">
        <f>IF(A394="","",IF(G394="","",ABS(E394-G394)*H394*D394))</f>
        <v/>
      </c>
      <c r="N394" s="16">
        <f>IF(A394="","",IF(M394="","",IF(M394=0,"",L394/M394)))</f>
        <v/>
      </c>
      <c r="O394" s="11" t="n"/>
      <c r="P394" s="11" t="n"/>
      <c r="Q394" s="11" t="n"/>
      <c r="R394" s="11" t="n"/>
      <c r="S394" s="11" t="n"/>
      <c r="T394" s="17" t="n"/>
      <c r="U394" s="17" t="n"/>
    </row>
    <row r="395">
      <c r="A395" s="10" t="n"/>
      <c r="B395" s="11" t="n"/>
      <c r="C395" s="11" t="n"/>
      <c r="D395" s="11" t="n"/>
      <c r="E395" s="12" t="n"/>
      <c r="F395" s="12" t="n"/>
      <c r="G395" s="12" t="n"/>
      <c r="H395" s="11" t="n"/>
      <c r="I395" s="13" t="n"/>
      <c r="J395" s="14">
        <f>IF(A395="","",IF(C395="Long",F395-E395,E395-F395))</f>
        <v/>
      </c>
      <c r="K395" s="15">
        <f>IF(A395="","",J395*H395*D395)</f>
        <v/>
      </c>
      <c r="L395" s="15">
        <f>IF(A395="","",K395-I395)</f>
        <v/>
      </c>
      <c r="M395" s="15">
        <f>IF(A395="","",IF(G395="","",ABS(E395-G395)*H395*D395))</f>
        <v/>
      </c>
      <c r="N395" s="16">
        <f>IF(A395="","",IF(M395="","",IF(M395=0,"",L395/M395)))</f>
        <v/>
      </c>
      <c r="O395" s="11" t="n"/>
      <c r="P395" s="11" t="n"/>
      <c r="Q395" s="11" t="n"/>
      <c r="R395" s="11" t="n"/>
      <c r="S395" s="11" t="n"/>
      <c r="T395" s="17" t="n"/>
      <c r="U395" s="17" t="n"/>
    </row>
    <row r="396">
      <c r="A396" s="10" t="n"/>
      <c r="B396" s="11" t="n"/>
      <c r="C396" s="11" t="n"/>
      <c r="D396" s="11" t="n"/>
      <c r="E396" s="12" t="n"/>
      <c r="F396" s="12" t="n"/>
      <c r="G396" s="12" t="n"/>
      <c r="H396" s="11" t="n"/>
      <c r="I396" s="13" t="n"/>
      <c r="J396" s="14">
        <f>IF(A396="","",IF(C396="Long",F396-E396,E396-F396))</f>
        <v/>
      </c>
      <c r="K396" s="15">
        <f>IF(A396="","",J396*H396*D396)</f>
        <v/>
      </c>
      <c r="L396" s="15">
        <f>IF(A396="","",K396-I396)</f>
        <v/>
      </c>
      <c r="M396" s="15">
        <f>IF(A396="","",IF(G396="","",ABS(E396-G396)*H396*D396))</f>
        <v/>
      </c>
      <c r="N396" s="16">
        <f>IF(A396="","",IF(M396="","",IF(M396=0,"",L396/M396)))</f>
        <v/>
      </c>
      <c r="O396" s="11" t="n"/>
      <c r="P396" s="11" t="n"/>
      <c r="Q396" s="11" t="n"/>
      <c r="R396" s="11" t="n"/>
      <c r="S396" s="11" t="n"/>
      <c r="T396" s="17" t="n"/>
      <c r="U396" s="17" t="n"/>
    </row>
    <row r="397">
      <c r="A397" s="10" t="n"/>
      <c r="B397" s="11" t="n"/>
      <c r="C397" s="11" t="n"/>
      <c r="D397" s="11" t="n"/>
      <c r="E397" s="12" t="n"/>
      <c r="F397" s="12" t="n"/>
      <c r="G397" s="12" t="n"/>
      <c r="H397" s="11" t="n"/>
      <c r="I397" s="13" t="n"/>
      <c r="J397" s="14">
        <f>IF(A397="","",IF(C397="Long",F397-E397,E397-F397))</f>
        <v/>
      </c>
      <c r="K397" s="15">
        <f>IF(A397="","",J397*H397*D397)</f>
        <v/>
      </c>
      <c r="L397" s="15">
        <f>IF(A397="","",K397-I397)</f>
        <v/>
      </c>
      <c r="M397" s="15">
        <f>IF(A397="","",IF(G397="","",ABS(E397-G397)*H397*D397))</f>
        <v/>
      </c>
      <c r="N397" s="16">
        <f>IF(A397="","",IF(M397="","",IF(M397=0,"",L397/M397)))</f>
        <v/>
      </c>
      <c r="O397" s="11" t="n"/>
      <c r="P397" s="11" t="n"/>
      <c r="Q397" s="11" t="n"/>
      <c r="R397" s="11" t="n"/>
      <c r="S397" s="11" t="n"/>
      <c r="T397" s="17" t="n"/>
      <c r="U397" s="17" t="n"/>
    </row>
    <row r="398">
      <c r="A398" s="10" t="n"/>
      <c r="B398" s="11" t="n"/>
      <c r="C398" s="11" t="n"/>
      <c r="D398" s="11" t="n"/>
      <c r="E398" s="12" t="n"/>
      <c r="F398" s="12" t="n"/>
      <c r="G398" s="12" t="n"/>
      <c r="H398" s="11" t="n"/>
      <c r="I398" s="13" t="n"/>
      <c r="J398" s="14">
        <f>IF(A398="","",IF(C398="Long",F398-E398,E398-F398))</f>
        <v/>
      </c>
      <c r="K398" s="15">
        <f>IF(A398="","",J398*H398*D398)</f>
        <v/>
      </c>
      <c r="L398" s="15">
        <f>IF(A398="","",K398-I398)</f>
        <v/>
      </c>
      <c r="M398" s="15">
        <f>IF(A398="","",IF(G398="","",ABS(E398-G398)*H398*D398))</f>
        <v/>
      </c>
      <c r="N398" s="16">
        <f>IF(A398="","",IF(M398="","",IF(M398=0,"",L398/M398)))</f>
        <v/>
      </c>
      <c r="O398" s="11" t="n"/>
      <c r="P398" s="11" t="n"/>
      <c r="Q398" s="11" t="n"/>
      <c r="R398" s="11" t="n"/>
      <c r="S398" s="11" t="n"/>
      <c r="T398" s="17" t="n"/>
      <c r="U398" s="17" t="n"/>
    </row>
    <row r="399">
      <c r="A399" s="10" t="n"/>
      <c r="B399" s="11" t="n"/>
      <c r="C399" s="11" t="n"/>
      <c r="D399" s="11" t="n"/>
      <c r="E399" s="12" t="n"/>
      <c r="F399" s="12" t="n"/>
      <c r="G399" s="12" t="n"/>
      <c r="H399" s="11" t="n"/>
      <c r="I399" s="13" t="n"/>
      <c r="J399" s="14">
        <f>IF(A399="","",IF(C399="Long",F399-E399,E399-F399))</f>
        <v/>
      </c>
      <c r="K399" s="15">
        <f>IF(A399="","",J399*H399*D399)</f>
        <v/>
      </c>
      <c r="L399" s="15">
        <f>IF(A399="","",K399-I399)</f>
        <v/>
      </c>
      <c r="M399" s="15">
        <f>IF(A399="","",IF(G399="","",ABS(E399-G399)*H399*D399))</f>
        <v/>
      </c>
      <c r="N399" s="16">
        <f>IF(A399="","",IF(M399="","",IF(M399=0,"",L399/M399)))</f>
        <v/>
      </c>
      <c r="O399" s="11" t="n"/>
      <c r="P399" s="11" t="n"/>
      <c r="Q399" s="11" t="n"/>
      <c r="R399" s="11" t="n"/>
      <c r="S399" s="11" t="n"/>
      <c r="T399" s="17" t="n"/>
      <c r="U399" s="17" t="n"/>
    </row>
    <row r="400">
      <c r="A400" s="10" t="n"/>
      <c r="B400" s="11" t="n"/>
      <c r="C400" s="11" t="n"/>
      <c r="D400" s="11" t="n"/>
      <c r="E400" s="12" t="n"/>
      <c r="F400" s="12" t="n"/>
      <c r="G400" s="12" t="n"/>
      <c r="H400" s="11" t="n"/>
      <c r="I400" s="13" t="n"/>
      <c r="J400" s="14">
        <f>IF(A400="","",IF(C400="Long",F400-E400,E400-F400))</f>
        <v/>
      </c>
      <c r="K400" s="15">
        <f>IF(A400="","",J400*H400*D400)</f>
        <v/>
      </c>
      <c r="L400" s="15">
        <f>IF(A400="","",K400-I400)</f>
        <v/>
      </c>
      <c r="M400" s="15">
        <f>IF(A400="","",IF(G400="","",ABS(E400-G400)*H400*D400))</f>
        <v/>
      </c>
      <c r="N400" s="16">
        <f>IF(A400="","",IF(M400="","",IF(M400=0,"",L400/M400)))</f>
        <v/>
      </c>
      <c r="O400" s="11" t="n"/>
      <c r="P400" s="11" t="n"/>
      <c r="Q400" s="11" t="n"/>
      <c r="R400" s="11" t="n"/>
      <c r="S400" s="11" t="n"/>
      <c r="T400" s="17" t="n"/>
      <c r="U400" s="17" t="n"/>
    </row>
    <row r="401">
      <c r="A401" s="10" t="n"/>
      <c r="B401" s="11" t="n"/>
      <c r="C401" s="11" t="n"/>
      <c r="D401" s="11" t="n"/>
      <c r="E401" s="12" t="n"/>
      <c r="F401" s="12" t="n"/>
      <c r="G401" s="12" t="n"/>
      <c r="H401" s="11" t="n"/>
      <c r="I401" s="13" t="n"/>
      <c r="J401" s="14">
        <f>IF(A401="","",IF(C401="Long",F401-E401,E401-F401))</f>
        <v/>
      </c>
      <c r="K401" s="15">
        <f>IF(A401="","",J401*H401*D401)</f>
        <v/>
      </c>
      <c r="L401" s="15">
        <f>IF(A401="","",K401-I401)</f>
        <v/>
      </c>
      <c r="M401" s="15">
        <f>IF(A401="","",IF(G401="","",ABS(E401-G401)*H401*D401))</f>
        <v/>
      </c>
      <c r="N401" s="16">
        <f>IF(A401="","",IF(M401="","",IF(M401=0,"",L401/M401)))</f>
        <v/>
      </c>
      <c r="O401" s="11" t="n"/>
      <c r="P401" s="11" t="n"/>
      <c r="Q401" s="11" t="n"/>
      <c r="R401" s="11" t="n"/>
      <c r="S401" s="11" t="n"/>
      <c r="T401" s="17" t="n"/>
      <c r="U401" s="17" t="n"/>
    </row>
    <row r="402">
      <c r="A402" s="10" t="n"/>
      <c r="B402" s="11" t="n"/>
      <c r="C402" s="11" t="n"/>
      <c r="D402" s="11" t="n"/>
      <c r="E402" s="12" t="n"/>
      <c r="F402" s="12" t="n"/>
      <c r="G402" s="12" t="n"/>
      <c r="H402" s="11" t="n"/>
      <c r="I402" s="13" t="n"/>
      <c r="J402" s="14">
        <f>IF(A402="","",IF(C402="Long",F402-E402,E402-F402))</f>
        <v/>
      </c>
      <c r="K402" s="15">
        <f>IF(A402="","",J402*H402*D402)</f>
        <v/>
      </c>
      <c r="L402" s="15">
        <f>IF(A402="","",K402-I402)</f>
        <v/>
      </c>
      <c r="M402" s="15">
        <f>IF(A402="","",IF(G402="","",ABS(E402-G402)*H402*D402))</f>
        <v/>
      </c>
      <c r="N402" s="16">
        <f>IF(A402="","",IF(M402="","",IF(M402=0,"",L402/M402)))</f>
        <v/>
      </c>
      <c r="O402" s="11" t="n"/>
      <c r="P402" s="11" t="n"/>
      <c r="Q402" s="11" t="n"/>
      <c r="R402" s="11" t="n"/>
      <c r="S402" s="11" t="n"/>
      <c r="T402" s="17" t="n"/>
      <c r="U402" s="17" t="n"/>
    </row>
    <row r="403">
      <c r="A403" s="10" t="n"/>
      <c r="B403" s="11" t="n"/>
      <c r="C403" s="11" t="n"/>
      <c r="D403" s="11" t="n"/>
      <c r="E403" s="12" t="n"/>
      <c r="F403" s="12" t="n"/>
      <c r="G403" s="12" t="n"/>
      <c r="H403" s="11" t="n"/>
      <c r="I403" s="13" t="n"/>
      <c r="J403" s="14">
        <f>IF(A403="","",IF(C403="Long",F403-E403,E403-F403))</f>
        <v/>
      </c>
      <c r="K403" s="15">
        <f>IF(A403="","",J403*H403*D403)</f>
        <v/>
      </c>
      <c r="L403" s="15">
        <f>IF(A403="","",K403-I403)</f>
        <v/>
      </c>
      <c r="M403" s="15">
        <f>IF(A403="","",IF(G403="","",ABS(E403-G403)*H403*D403))</f>
        <v/>
      </c>
      <c r="N403" s="16">
        <f>IF(A403="","",IF(M403="","",IF(M403=0,"",L403/M403)))</f>
        <v/>
      </c>
      <c r="O403" s="11" t="n"/>
      <c r="P403" s="11" t="n"/>
      <c r="Q403" s="11" t="n"/>
      <c r="R403" s="11" t="n"/>
      <c r="S403" s="11" t="n"/>
      <c r="T403" s="17" t="n"/>
      <c r="U403" s="17" t="n"/>
    </row>
    <row r="404">
      <c r="A404" s="10" t="n"/>
      <c r="B404" s="11" t="n"/>
      <c r="C404" s="11" t="n"/>
      <c r="D404" s="11" t="n"/>
      <c r="E404" s="12" t="n"/>
      <c r="F404" s="12" t="n"/>
      <c r="G404" s="12" t="n"/>
      <c r="H404" s="11" t="n"/>
      <c r="I404" s="13" t="n"/>
      <c r="J404" s="14">
        <f>IF(A404="","",IF(C404="Long",F404-E404,E404-F404))</f>
        <v/>
      </c>
      <c r="K404" s="15">
        <f>IF(A404="","",J404*H404*D404)</f>
        <v/>
      </c>
      <c r="L404" s="15">
        <f>IF(A404="","",K404-I404)</f>
        <v/>
      </c>
      <c r="M404" s="15">
        <f>IF(A404="","",IF(G404="","",ABS(E404-G404)*H404*D404))</f>
        <v/>
      </c>
      <c r="N404" s="16">
        <f>IF(A404="","",IF(M404="","",IF(M404=0,"",L404/M404)))</f>
        <v/>
      </c>
      <c r="O404" s="11" t="n"/>
      <c r="P404" s="11" t="n"/>
      <c r="Q404" s="11" t="n"/>
      <c r="R404" s="11" t="n"/>
      <c r="S404" s="11" t="n"/>
      <c r="T404" s="17" t="n"/>
      <c r="U404" s="17" t="n"/>
    </row>
    <row r="405">
      <c r="A405" s="10" t="n"/>
      <c r="B405" s="11" t="n"/>
      <c r="C405" s="11" t="n"/>
      <c r="D405" s="11" t="n"/>
      <c r="E405" s="12" t="n"/>
      <c r="F405" s="12" t="n"/>
      <c r="G405" s="12" t="n"/>
      <c r="H405" s="11" t="n"/>
      <c r="I405" s="13" t="n"/>
      <c r="J405" s="14">
        <f>IF(A405="","",IF(C405="Long",F405-E405,E405-F405))</f>
        <v/>
      </c>
      <c r="K405" s="15">
        <f>IF(A405="","",J405*H405*D405)</f>
        <v/>
      </c>
      <c r="L405" s="15">
        <f>IF(A405="","",K405-I405)</f>
        <v/>
      </c>
      <c r="M405" s="15">
        <f>IF(A405="","",IF(G405="","",ABS(E405-G405)*H405*D405))</f>
        <v/>
      </c>
      <c r="N405" s="16">
        <f>IF(A405="","",IF(M405="","",IF(M405=0,"",L405/M405)))</f>
        <v/>
      </c>
      <c r="O405" s="11" t="n"/>
      <c r="P405" s="11" t="n"/>
      <c r="Q405" s="11" t="n"/>
      <c r="R405" s="11" t="n"/>
      <c r="S405" s="11" t="n"/>
      <c r="T405" s="17" t="n"/>
      <c r="U405" s="17" t="n"/>
    </row>
    <row r="406">
      <c r="A406" s="10" t="n"/>
      <c r="B406" s="11" t="n"/>
      <c r="C406" s="11" t="n"/>
      <c r="D406" s="11" t="n"/>
      <c r="E406" s="12" t="n"/>
      <c r="F406" s="12" t="n"/>
      <c r="G406" s="12" t="n"/>
      <c r="H406" s="11" t="n"/>
      <c r="I406" s="13" t="n"/>
      <c r="J406" s="14">
        <f>IF(A406="","",IF(C406="Long",F406-E406,E406-F406))</f>
        <v/>
      </c>
      <c r="K406" s="15">
        <f>IF(A406="","",J406*H406*D406)</f>
        <v/>
      </c>
      <c r="L406" s="15">
        <f>IF(A406="","",K406-I406)</f>
        <v/>
      </c>
      <c r="M406" s="15">
        <f>IF(A406="","",IF(G406="","",ABS(E406-G406)*H406*D406))</f>
        <v/>
      </c>
      <c r="N406" s="16">
        <f>IF(A406="","",IF(M406="","",IF(M406=0,"",L406/M406)))</f>
        <v/>
      </c>
      <c r="O406" s="11" t="n"/>
      <c r="P406" s="11" t="n"/>
      <c r="Q406" s="11" t="n"/>
      <c r="R406" s="11" t="n"/>
      <c r="S406" s="11" t="n"/>
      <c r="T406" s="17" t="n"/>
      <c r="U406" s="17" t="n"/>
    </row>
    <row r="407">
      <c r="A407" s="10" t="n"/>
      <c r="B407" s="11" t="n"/>
      <c r="C407" s="11" t="n"/>
      <c r="D407" s="11" t="n"/>
      <c r="E407" s="12" t="n"/>
      <c r="F407" s="12" t="n"/>
      <c r="G407" s="12" t="n"/>
      <c r="H407" s="11" t="n"/>
      <c r="I407" s="13" t="n"/>
      <c r="J407" s="14">
        <f>IF(A407="","",IF(C407="Long",F407-E407,E407-F407))</f>
        <v/>
      </c>
      <c r="K407" s="15">
        <f>IF(A407="","",J407*H407*D407)</f>
        <v/>
      </c>
      <c r="L407" s="15">
        <f>IF(A407="","",K407-I407)</f>
        <v/>
      </c>
      <c r="M407" s="15">
        <f>IF(A407="","",IF(G407="","",ABS(E407-G407)*H407*D407))</f>
        <v/>
      </c>
      <c r="N407" s="16">
        <f>IF(A407="","",IF(M407="","",IF(M407=0,"",L407/M407)))</f>
        <v/>
      </c>
      <c r="O407" s="11" t="n"/>
      <c r="P407" s="11" t="n"/>
      <c r="Q407" s="11" t="n"/>
      <c r="R407" s="11" t="n"/>
      <c r="S407" s="11" t="n"/>
      <c r="T407" s="17" t="n"/>
      <c r="U407" s="17" t="n"/>
    </row>
    <row r="408">
      <c r="A408" s="10" t="n"/>
      <c r="B408" s="11" t="n"/>
      <c r="C408" s="11" t="n"/>
      <c r="D408" s="11" t="n"/>
      <c r="E408" s="12" t="n"/>
      <c r="F408" s="12" t="n"/>
      <c r="G408" s="12" t="n"/>
      <c r="H408" s="11" t="n"/>
      <c r="I408" s="13" t="n"/>
      <c r="J408" s="14">
        <f>IF(A408="","",IF(C408="Long",F408-E408,E408-F408))</f>
        <v/>
      </c>
      <c r="K408" s="15">
        <f>IF(A408="","",J408*H408*D408)</f>
        <v/>
      </c>
      <c r="L408" s="15">
        <f>IF(A408="","",K408-I408)</f>
        <v/>
      </c>
      <c r="M408" s="15">
        <f>IF(A408="","",IF(G408="","",ABS(E408-G408)*H408*D408))</f>
        <v/>
      </c>
      <c r="N408" s="16">
        <f>IF(A408="","",IF(M408="","",IF(M408=0,"",L408/M408)))</f>
        <v/>
      </c>
      <c r="O408" s="11" t="n"/>
      <c r="P408" s="11" t="n"/>
      <c r="Q408" s="11" t="n"/>
      <c r="R408" s="11" t="n"/>
      <c r="S408" s="11" t="n"/>
      <c r="T408" s="17" t="n"/>
      <c r="U408" s="17" t="n"/>
    </row>
    <row r="409">
      <c r="A409" s="10" t="n"/>
      <c r="B409" s="11" t="n"/>
      <c r="C409" s="11" t="n"/>
      <c r="D409" s="11" t="n"/>
      <c r="E409" s="12" t="n"/>
      <c r="F409" s="12" t="n"/>
      <c r="G409" s="12" t="n"/>
      <c r="H409" s="11" t="n"/>
      <c r="I409" s="13" t="n"/>
      <c r="J409" s="14">
        <f>IF(A409="","",IF(C409="Long",F409-E409,E409-F409))</f>
        <v/>
      </c>
      <c r="K409" s="15">
        <f>IF(A409="","",J409*H409*D409)</f>
        <v/>
      </c>
      <c r="L409" s="15">
        <f>IF(A409="","",K409-I409)</f>
        <v/>
      </c>
      <c r="M409" s="15">
        <f>IF(A409="","",IF(G409="","",ABS(E409-G409)*H409*D409))</f>
        <v/>
      </c>
      <c r="N409" s="16">
        <f>IF(A409="","",IF(M409="","",IF(M409=0,"",L409/M409)))</f>
        <v/>
      </c>
      <c r="O409" s="11" t="n"/>
      <c r="P409" s="11" t="n"/>
      <c r="Q409" s="11" t="n"/>
      <c r="R409" s="11" t="n"/>
      <c r="S409" s="11" t="n"/>
      <c r="T409" s="17" t="n"/>
      <c r="U409" s="17" t="n"/>
    </row>
    <row r="410">
      <c r="A410" s="10" t="n"/>
      <c r="B410" s="11" t="n"/>
      <c r="C410" s="11" t="n"/>
      <c r="D410" s="11" t="n"/>
      <c r="E410" s="12" t="n"/>
      <c r="F410" s="12" t="n"/>
      <c r="G410" s="12" t="n"/>
      <c r="H410" s="11" t="n"/>
      <c r="I410" s="13" t="n"/>
      <c r="J410" s="14">
        <f>IF(A410="","",IF(C410="Long",F410-E410,E410-F410))</f>
        <v/>
      </c>
      <c r="K410" s="15">
        <f>IF(A410="","",J410*H410*D410)</f>
        <v/>
      </c>
      <c r="L410" s="15">
        <f>IF(A410="","",K410-I410)</f>
        <v/>
      </c>
      <c r="M410" s="15">
        <f>IF(A410="","",IF(G410="","",ABS(E410-G410)*H410*D410))</f>
        <v/>
      </c>
      <c r="N410" s="16">
        <f>IF(A410="","",IF(M410="","",IF(M410=0,"",L410/M410)))</f>
        <v/>
      </c>
      <c r="O410" s="11" t="n"/>
      <c r="P410" s="11" t="n"/>
      <c r="Q410" s="11" t="n"/>
      <c r="R410" s="11" t="n"/>
      <c r="S410" s="11" t="n"/>
      <c r="T410" s="17" t="n"/>
      <c r="U410" s="17" t="n"/>
    </row>
    <row r="411">
      <c r="A411" s="10" t="n"/>
      <c r="B411" s="11" t="n"/>
      <c r="C411" s="11" t="n"/>
      <c r="D411" s="11" t="n"/>
      <c r="E411" s="12" t="n"/>
      <c r="F411" s="12" t="n"/>
      <c r="G411" s="12" t="n"/>
      <c r="H411" s="11" t="n"/>
      <c r="I411" s="13" t="n"/>
      <c r="J411" s="14">
        <f>IF(A411="","",IF(C411="Long",F411-E411,E411-F411))</f>
        <v/>
      </c>
      <c r="K411" s="15">
        <f>IF(A411="","",J411*H411*D411)</f>
        <v/>
      </c>
      <c r="L411" s="15">
        <f>IF(A411="","",K411-I411)</f>
        <v/>
      </c>
      <c r="M411" s="15">
        <f>IF(A411="","",IF(G411="","",ABS(E411-G411)*H411*D411))</f>
        <v/>
      </c>
      <c r="N411" s="16">
        <f>IF(A411="","",IF(M411="","",IF(M411=0,"",L411/M411)))</f>
        <v/>
      </c>
      <c r="O411" s="11" t="n"/>
      <c r="P411" s="11" t="n"/>
      <c r="Q411" s="11" t="n"/>
      <c r="R411" s="11" t="n"/>
      <c r="S411" s="11" t="n"/>
      <c r="T411" s="17" t="n"/>
      <c r="U411" s="17" t="n"/>
    </row>
    <row r="412">
      <c r="A412" s="10" t="n"/>
      <c r="B412" s="11" t="n"/>
      <c r="C412" s="11" t="n"/>
      <c r="D412" s="11" t="n"/>
      <c r="E412" s="12" t="n"/>
      <c r="F412" s="12" t="n"/>
      <c r="G412" s="12" t="n"/>
      <c r="H412" s="11" t="n"/>
      <c r="I412" s="13" t="n"/>
      <c r="J412" s="14">
        <f>IF(A412="","",IF(C412="Long",F412-E412,E412-F412))</f>
        <v/>
      </c>
      <c r="K412" s="15">
        <f>IF(A412="","",J412*H412*D412)</f>
        <v/>
      </c>
      <c r="L412" s="15">
        <f>IF(A412="","",K412-I412)</f>
        <v/>
      </c>
      <c r="M412" s="15">
        <f>IF(A412="","",IF(G412="","",ABS(E412-G412)*H412*D412))</f>
        <v/>
      </c>
      <c r="N412" s="16">
        <f>IF(A412="","",IF(M412="","",IF(M412=0,"",L412/M412)))</f>
        <v/>
      </c>
      <c r="O412" s="11" t="n"/>
      <c r="P412" s="11" t="n"/>
      <c r="Q412" s="11" t="n"/>
      <c r="R412" s="11" t="n"/>
      <c r="S412" s="11" t="n"/>
      <c r="T412" s="17" t="n"/>
      <c r="U412" s="17" t="n"/>
    </row>
    <row r="413">
      <c r="A413" s="10" t="n"/>
      <c r="B413" s="11" t="n"/>
      <c r="C413" s="11" t="n"/>
      <c r="D413" s="11" t="n"/>
      <c r="E413" s="12" t="n"/>
      <c r="F413" s="12" t="n"/>
      <c r="G413" s="12" t="n"/>
      <c r="H413" s="11" t="n"/>
      <c r="I413" s="13" t="n"/>
      <c r="J413" s="14">
        <f>IF(A413="","",IF(C413="Long",F413-E413,E413-F413))</f>
        <v/>
      </c>
      <c r="K413" s="15">
        <f>IF(A413="","",J413*H413*D413)</f>
        <v/>
      </c>
      <c r="L413" s="15">
        <f>IF(A413="","",K413-I413)</f>
        <v/>
      </c>
      <c r="M413" s="15">
        <f>IF(A413="","",IF(G413="","",ABS(E413-G413)*H413*D413))</f>
        <v/>
      </c>
      <c r="N413" s="16">
        <f>IF(A413="","",IF(M413="","",IF(M413=0,"",L413/M413)))</f>
        <v/>
      </c>
      <c r="O413" s="11" t="n"/>
      <c r="P413" s="11" t="n"/>
      <c r="Q413" s="11" t="n"/>
      <c r="R413" s="11" t="n"/>
      <c r="S413" s="11" t="n"/>
      <c r="T413" s="17" t="n"/>
      <c r="U413" s="17" t="n"/>
    </row>
    <row r="414">
      <c r="A414" s="10" t="n"/>
      <c r="B414" s="11" t="n"/>
      <c r="C414" s="11" t="n"/>
      <c r="D414" s="11" t="n"/>
      <c r="E414" s="12" t="n"/>
      <c r="F414" s="12" t="n"/>
      <c r="G414" s="12" t="n"/>
      <c r="H414" s="11" t="n"/>
      <c r="I414" s="13" t="n"/>
      <c r="J414" s="14">
        <f>IF(A414="","",IF(C414="Long",F414-E414,E414-F414))</f>
        <v/>
      </c>
      <c r="K414" s="15">
        <f>IF(A414="","",J414*H414*D414)</f>
        <v/>
      </c>
      <c r="L414" s="15">
        <f>IF(A414="","",K414-I414)</f>
        <v/>
      </c>
      <c r="M414" s="15">
        <f>IF(A414="","",IF(G414="","",ABS(E414-G414)*H414*D414))</f>
        <v/>
      </c>
      <c r="N414" s="16">
        <f>IF(A414="","",IF(M414="","",IF(M414=0,"",L414/M414)))</f>
        <v/>
      </c>
      <c r="O414" s="11" t="n"/>
      <c r="P414" s="11" t="n"/>
      <c r="Q414" s="11" t="n"/>
      <c r="R414" s="11" t="n"/>
      <c r="S414" s="11" t="n"/>
      <c r="T414" s="17" t="n"/>
      <c r="U414" s="17" t="n"/>
    </row>
    <row r="415">
      <c r="A415" s="10" t="n"/>
      <c r="B415" s="11" t="n"/>
      <c r="C415" s="11" t="n"/>
      <c r="D415" s="11" t="n"/>
      <c r="E415" s="12" t="n"/>
      <c r="F415" s="12" t="n"/>
      <c r="G415" s="12" t="n"/>
      <c r="H415" s="11" t="n"/>
      <c r="I415" s="13" t="n"/>
      <c r="J415" s="14">
        <f>IF(A415="","",IF(C415="Long",F415-E415,E415-F415))</f>
        <v/>
      </c>
      <c r="K415" s="15">
        <f>IF(A415="","",J415*H415*D415)</f>
        <v/>
      </c>
      <c r="L415" s="15">
        <f>IF(A415="","",K415-I415)</f>
        <v/>
      </c>
      <c r="M415" s="15">
        <f>IF(A415="","",IF(G415="","",ABS(E415-G415)*H415*D415))</f>
        <v/>
      </c>
      <c r="N415" s="16">
        <f>IF(A415="","",IF(M415="","",IF(M415=0,"",L415/M415)))</f>
        <v/>
      </c>
      <c r="O415" s="11" t="n"/>
      <c r="P415" s="11" t="n"/>
      <c r="Q415" s="11" t="n"/>
      <c r="R415" s="11" t="n"/>
      <c r="S415" s="11" t="n"/>
      <c r="T415" s="17" t="n"/>
      <c r="U415" s="17" t="n"/>
    </row>
    <row r="416">
      <c r="A416" s="10" t="n"/>
      <c r="B416" s="11" t="n"/>
      <c r="C416" s="11" t="n"/>
      <c r="D416" s="11" t="n"/>
      <c r="E416" s="12" t="n"/>
      <c r="F416" s="12" t="n"/>
      <c r="G416" s="12" t="n"/>
      <c r="H416" s="11" t="n"/>
      <c r="I416" s="13" t="n"/>
      <c r="J416" s="14">
        <f>IF(A416="","",IF(C416="Long",F416-E416,E416-F416))</f>
        <v/>
      </c>
      <c r="K416" s="15">
        <f>IF(A416="","",J416*H416*D416)</f>
        <v/>
      </c>
      <c r="L416" s="15">
        <f>IF(A416="","",K416-I416)</f>
        <v/>
      </c>
      <c r="M416" s="15">
        <f>IF(A416="","",IF(G416="","",ABS(E416-G416)*H416*D416))</f>
        <v/>
      </c>
      <c r="N416" s="16">
        <f>IF(A416="","",IF(M416="","",IF(M416=0,"",L416/M416)))</f>
        <v/>
      </c>
      <c r="O416" s="11" t="n"/>
      <c r="P416" s="11" t="n"/>
      <c r="Q416" s="11" t="n"/>
      <c r="R416" s="11" t="n"/>
      <c r="S416" s="11" t="n"/>
      <c r="T416" s="17" t="n"/>
      <c r="U416" s="17" t="n"/>
    </row>
    <row r="417">
      <c r="A417" s="10" t="n"/>
      <c r="B417" s="11" t="n"/>
      <c r="C417" s="11" t="n"/>
      <c r="D417" s="11" t="n"/>
      <c r="E417" s="12" t="n"/>
      <c r="F417" s="12" t="n"/>
      <c r="G417" s="12" t="n"/>
      <c r="H417" s="11" t="n"/>
      <c r="I417" s="13" t="n"/>
      <c r="J417" s="14">
        <f>IF(A417="","",IF(C417="Long",F417-E417,E417-F417))</f>
        <v/>
      </c>
      <c r="K417" s="15">
        <f>IF(A417="","",J417*H417*D417)</f>
        <v/>
      </c>
      <c r="L417" s="15">
        <f>IF(A417="","",K417-I417)</f>
        <v/>
      </c>
      <c r="M417" s="15">
        <f>IF(A417="","",IF(G417="","",ABS(E417-G417)*H417*D417))</f>
        <v/>
      </c>
      <c r="N417" s="16">
        <f>IF(A417="","",IF(M417="","",IF(M417=0,"",L417/M417)))</f>
        <v/>
      </c>
      <c r="O417" s="11" t="n"/>
      <c r="P417" s="11" t="n"/>
      <c r="Q417" s="11" t="n"/>
      <c r="R417" s="11" t="n"/>
      <c r="S417" s="11" t="n"/>
      <c r="T417" s="17" t="n"/>
      <c r="U417" s="17" t="n"/>
    </row>
    <row r="418">
      <c r="A418" s="10" t="n"/>
      <c r="B418" s="11" t="n"/>
      <c r="C418" s="11" t="n"/>
      <c r="D418" s="11" t="n"/>
      <c r="E418" s="12" t="n"/>
      <c r="F418" s="12" t="n"/>
      <c r="G418" s="12" t="n"/>
      <c r="H418" s="11" t="n"/>
      <c r="I418" s="13" t="n"/>
      <c r="J418" s="14">
        <f>IF(A418="","",IF(C418="Long",F418-E418,E418-F418))</f>
        <v/>
      </c>
      <c r="K418" s="15">
        <f>IF(A418="","",J418*H418*D418)</f>
        <v/>
      </c>
      <c r="L418" s="15">
        <f>IF(A418="","",K418-I418)</f>
        <v/>
      </c>
      <c r="M418" s="15">
        <f>IF(A418="","",IF(G418="","",ABS(E418-G418)*H418*D418))</f>
        <v/>
      </c>
      <c r="N418" s="16">
        <f>IF(A418="","",IF(M418="","",IF(M418=0,"",L418/M418)))</f>
        <v/>
      </c>
      <c r="O418" s="11" t="n"/>
      <c r="P418" s="11" t="n"/>
      <c r="Q418" s="11" t="n"/>
      <c r="R418" s="11" t="n"/>
      <c r="S418" s="11" t="n"/>
      <c r="T418" s="17" t="n"/>
      <c r="U418" s="17" t="n"/>
    </row>
    <row r="419">
      <c r="A419" s="10" t="n"/>
      <c r="B419" s="11" t="n"/>
      <c r="C419" s="11" t="n"/>
      <c r="D419" s="11" t="n"/>
      <c r="E419" s="12" t="n"/>
      <c r="F419" s="12" t="n"/>
      <c r="G419" s="12" t="n"/>
      <c r="H419" s="11" t="n"/>
      <c r="I419" s="13" t="n"/>
      <c r="J419" s="14">
        <f>IF(A419="","",IF(C419="Long",F419-E419,E419-F419))</f>
        <v/>
      </c>
      <c r="K419" s="15">
        <f>IF(A419="","",J419*H419*D419)</f>
        <v/>
      </c>
      <c r="L419" s="15">
        <f>IF(A419="","",K419-I419)</f>
        <v/>
      </c>
      <c r="M419" s="15">
        <f>IF(A419="","",IF(G419="","",ABS(E419-G419)*H419*D419))</f>
        <v/>
      </c>
      <c r="N419" s="16">
        <f>IF(A419="","",IF(M419="","",IF(M419=0,"",L419/M419)))</f>
        <v/>
      </c>
      <c r="O419" s="11" t="n"/>
      <c r="P419" s="11" t="n"/>
      <c r="Q419" s="11" t="n"/>
      <c r="R419" s="11" t="n"/>
      <c r="S419" s="11" t="n"/>
      <c r="T419" s="17" t="n"/>
      <c r="U419" s="17" t="n"/>
    </row>
    <row r="420">
      <c r="A420" s="10" t="n"/>
      <c r="B420" s="11" t="n"/>
      <c r="C420" s="11" t="n"/>
      <c r="D420" s="11" t="n"/>
      <c r="E420" s="12" t="n"/>
      <c r="F420" s="12" t="n"/>
      <c r="G420" s="12" t="n"/>
      <c r="H420" s="11" t="n"/>
      <c r="I420" s="13" t="n"/>
      <c r="J420" s="14">
        <f>IF(A420="","",IF(C420="Long",F420-E420,E420-F420))</f>
        <v/>
      </c>
      <c r="K420" s="15">
        <f>IF(A420="","",J420*H420*D420)</f>
        <v/>
      </c>
      <c r="L420" s="15">
        <f>IF(A420="","",K420-I420)</f>
        <v/>
      </c>
      <c r="M420" s="15">
        <f>IF(A420="","",IF(G420="","",ABS(E420-G420)*H420*D420))</f>
        <v/>
      </c>
      <c r="N420" s="16">
        <f>IF(A420="","",IF(M420="","",IF(M420=0,"",L420/M420)))</f>
        <v/>
      </c>
      <c r="O420" s="11" t="n"/>
      <c r="P420" s="11" t="n"/>
      <c r="Q420" s="11" t="n"/>
      <c r="R420" s="11" t="n"/>
      <c r="S420" s="11" t="n"/>
      <c r="T420" s="17" t="n"/>
      <c r="U420" s="17" t="n"/>
    </row>
    <row r="421">
      <c r="A421" s="10" t="n"/>
      <c r="B421" s="11" t="n"/>
      <c r="C421" s="11" t="n"/>
      <c r="D421" s="11" t="n"/>
      <c r="E421" s="12" t="n"/>
      <c r="F421" s="12" t="n"/>
      <c r="G421" s="12" t="n"/>
      <c r="H421" s="11" t="n"/>
      <c r="I421" s="13" t="n"/>
      <c r="J421" s="14">
        <f>IF(A421="","",IF(C421="Long",F421-E421,E421-F421))</f>
        <v/>
      </c>
      <c r="K421" s="15">
        <f>IF(A421="","",J421*H421*D421)</f>
        <v/>
      </c>
      <c r="L421" s="15">
        <f>IF(A421="","",K421-I421)</f>
        <v/>
      </c>
      <c r="M421" s="15">
        <f>IF(A421="","",IF(G421="","",ABS(E421-G421)*H421*D421))</f>
        <v/>
      </c>
      <c r="N421" s="16">
        <f>IF(A421="","",IF(M421="","",IF(M421=0,"",L421/M421)))</f>
        <v/>
      </c>
      <c r="O421" s="11" t="n"/>
      <c r="P421" s="11" t="n"/>
      <c r="Q421" s="11" t="n"/>
      <c r="R421" s="11" t="n"/>
      <c r="S421" s="11" t="n"/>
      <c r="T421" s="17" t="n"/>
      <c r="U421" s="17" t="n"/>
    </row>
    <row r="422">
      <c r="A422" s="10" t="n"/>
      <c r="B422" s="11" t="n"/>
      <c r="C422" s="11" t="n"/>
      <c r="D422" s="11" t="n"/>
      <c r="E422" s="12" t="n"/>
      <c r="F422" s="12" t="n"/>
      <c r="G422" s="12" t="n"/>
      <c r="H422" s="11" t="n"/>
      <c r="I422" s="13" t="n"/>
      <c r="J422" s="14">
        <f>IF(A422="","",IF(C422="Long",F422-E422,E422-F422))</f>
        <v/>
      </c>
      <c r="K422" s="15">
        <f>IF(A422="","",J422*H422*D422)</f>
        <v/>
      </c>
      <c r="L422" s="15">
        <f>IF(A422="","",K422-I422)</f>
        <v/>
      </c>
      <c r="M422" s="15">
        <f>IF(A422="","",IF(G422="","",ABS(E422-G422)*H422*D422))</f>
        <v/>
      </c>
      <c r="N422" s="16">
        <f>IF(A422="","",IF(M422="","",IF(M422=0,"",L422/M422)))</f>
        <v/>
      </c>
      <c r="O422" s="11" t="n"/>
      <c r="P422" s="11" t="n"/>
      <c r="Q422" s="11" t="n"/>
      <c r="R422" s="11" t="n"/>
      <c r="S422" s="11" t="n"/>
      <c r="T422" s="17" t="n"/>
      <c r="U422" s="17" t="n"/>
    </row>
    <row r="423">
      <c r="A423" s="10" t="n"/>
      <c r="B423" s="11" t="n"/>
      <c r="C423" s="11" t="n"/>
      <c r="D423" s="11" t="n"/>
      <c r="E423" s="12" t="n"/>
      <c r="F423" s="12" t="n"/>
      <c r="G423" s="12" t="n"/>
      <c r="H423" s="11" t="n"/>
      <c r="I423" s="13" t="n"/>
      <c r="J423" s="14">
        <f>IF(A423="","",IF(C423="Long",F423-E423,E423-F423))</f>
        <v/>
      </c>
      <c r="K423" s="15">
        <f>IF(A423="","",J423*H423*D423)</f>
        <v/>
      </c>
      <c r="L423" s="15">
        <f>IF(A423="","",K423-I423)</f>
        <v/>
      </c>
      <c r="M423" s="15">
        <f>IF(A423="","",IF(G423="","",ABS(E423-G423)*H423*D423))</f>
        <v/>
      </c>
      <c r="N423" s="16">
        <f>IF(A423="","",IF(M423="","",IF(M423=0,"",L423/M423)))</f>
        <v/>
      </c>
      <c r="O423" s="11" t="n"/>
      <c r="P423" s="11" t="n"/>
      <c r="Q423" s="11" t="n"/>
      <c r="R423" s="11" t="n"/>
      <c r="S423" s="11" t="n"/>
      <c r="T423" s="17" t="n"/>
      <c r="U423" s="17" t="n"/>
    </row>
    <row r="424">
      <c r="A424" s="10" t="n"/>
      <c r="B424" s="11" t="n"/>
      <c r="C424" s="11" t="n"/>
      <c r="D424" s="11" t="n"/>
      <c r="E424" s="12" t="n"/>
      <c r="F424" s="12" t="n"/>
      <c r="G424" s="12" t="n"/>
      <c r="H424" s="11" t="n"/>
      <c r="I424" s="13" t="n"/>
      <c r="J424" s="14">
        <f>IF(A424="","",IF(C424="Long",F424-E424,E424-F424))</f>
        <v/>
      </c>
      <c r="K424" s="15">
        <f>IF(A424="","",J424*H424*D424)</f>
        <v/>
      </c>
      <c r="L424" s="15">
        <f>IF(A424="","",K424-I424)</f>
        <v/>
      </c>
      <c r="M424" s="15">
        <f>IF(A424="","",IF(G424="","",ABS(E424-G424)*H424*D424))</f>
        <v/>
      </c>
      <c r="N424" s="16">
        <f>IF(A424="","",IF(M424="","",IF(M424=0,"",L424/M424)))</f>
        <v/>
      </c>
      <c r="O424" s="11" t="n"/>
      <c r="P424" s="11" t="n"/>
      <c r="Q424" s="11" t="n"/>
      <c r="R424" s="11" t="n"/>
      <c r="S424" s="11" t="n"/>
      <c r="T424" s="17" t="n"/>
      <c r="U424" s="17" t="n"/>
    </row>
    <row r="425">
      <c r="A425" s="10" t="n"/>
      <c r="B425" s="11" t="n"/>
      <c r="C425" s="11" t="n"/>
      <c r="D425" s="11" t="n"/>
      <c r="E425" s="12" t="n"/>
      <c r="F425" s="12" t="n"/>
      <c r="G425" s="12" t="n"/>
      <c r="H425" s="11" t="n"/>
      <c r="I425" s="13" t="n"/>
      <c r="J425" s="14">
        <f>IF(A425="","",IF(C425="Long",F425-E425,E425-F425))</f>
        <v/>
      </c>
      <c r="K425" s="15">
        <f>IF(A425="","",J425*H425*D425)</f>
        <v/>
      </c>
      <c r="L425" s="15">
        <f>IF(A425="","",K425-I425)</f>
        <v/>
      </c>
      <c r="M425" s="15">
        <f>IF(A425="","",IF(G425="","",ABS(E425-G425)*H425*D425))</f>
        <v/>
      </c>
      <c r="N425" s="16">
        <f>IF(A425="","",IF(M425="","",IF(M425=0,"",L425/M425)))</f>
        <v/>
      </c>
      <c r="O425" s="11" t="n"/>
      <c r="P425" s="11" t="n"/>
      <c r="Q425" s="11" t="n"/>
      <c r="R425" s="11" t="n"/>
      <c r="S425" s="11" t="n"/>
      <c r="T425" s="17" t="n"/>
      <c r="U425" s="17" t="n"/>
    </row>
    <row r="426">
      <c r="A426" s="10" t="n"/>
      <c r="B426" s="11" t="n"/>
      <c r="C426" s="11" t="n"/>
      <c r="D426" s="11" t="n"/>
      <c r="E426" s="12" t="n"/>
      <c r="F426" s="12" t="n"/>
      <c r="G426" s="12" t="n"/>
      <c r="H426" s="11" t="n"/>
      <c r="I426" s="13" t="n"/>
      <c r="J426" s="14">
        <f>IF(A426="","",IF(C426="Long",F426-E426,E426-F426))</f>
        <v/>
      </c>
      <c r="K426" s="15">
        <f>IF(A426="","",J426*H426*D426)</f>
        <v/>
      </c>
      <c r="L426" s="15">
        <f>IF(A426="","",K426-I426)</f>
        <v/>
      </c>
      <c r="M426" s="15">
        <f>IF(A426="","",IF(G426="","",ABS(E426-G426)*H426*D426))</f>
        <v/>
      </c>
      <c r="N426" s="16">
        <f>IF(A426="","",IF(M426="","",IF(M426=0,"",L426/M426)))</f>
        <v/>
      </c>
      <c r="O426" s="11" t="n"/>
      <c r="P426" s="11" t="n"/>
      <c r="Q426" s="11" t="n"/>
      <c r="R426" s="11" t="n"/>
      <c r="S426" s="11" t="n"/>
      <c r="T426" s="17" t="n"/>
      <c r="U426" s="17" t="n"/>
    </row>
    <row r="427">
      <c r="A427" s="10" t="n"/>
      <c r="B427" s="11" t="n"/>
      <c r="C427" s="11" t="n"/>
      <c r="D427" s="11" t="n"/>
      <c r="E427" s="12" t="n"/>
      <c r="F427" s="12" t="n"/>
      <c r="G427" s="12" t="n"/>
      <c r="H427" s="11" t="n"/>
      <c r="I427" s="13" t="n"/>
      <c r="J427" s="14">
        <f>IF(A427="","",IF(C427="Long",F427-E427,E427-F427))</f>
        <v/>
      </c>
      <c r="K427" s="15">
        <f>IF(A427="","",J427*H427*D427)</f>
        <v/>
      </c>
      <c r="L427" s="15">
        <f>IF(A427="","",K427-I427)</f>
        <v/>
      </c>
      <c r="M427" s="15">
        <f>IF(A427="","",IF(G427="","",ABS(E427-G427)*H427*D427))</f>
        <v/>
      </c>
      <c r="N427" s="16">
        <f>IF(A427="","",IF(M427="","",IF(M427=0,"",L427/M427)))</f>
        <v/>
      </c>
      <c r="O427" s="11" t="n"/>
      <c r="P427" s="11" t="n"/>
      <c r="Q427" s="11" t="n"/>
      <c r="R427" s="11" t="n"/>
      <c r="S427" s="11" t="n"/>
      <c r="T427" s="17" t="n"/>
      <c r="U427" s="17" t="n"/>
    </row>
    <row r="428">
      <c r="A428" s="10" t="n"/>
      <c r="B428" s="11" t="n"/>
      <c r="C428" s="11" t="n"/>
      <c r="D428" s="11" t="n"/>
      <c r="E428" s="12" t="n"/>
      <c r="F428" s="12" t="n"/>
      <c r="G428" s="12" t="n"/>
      <c r="H428" s="11" t="n"/>
      <c r="I428" s="13" t="n"/>
      <c r="J428" s="14">
        <f>IF(A428="","",IF(C428="Long",F428-E428,E428-F428))</f>
        <v/>
      </c>
      <c r="K428" s="15">
        <f>IF(A428="","",J428*H428*D428)</f>
        <v/>
      </c>
      <c r="L428" s="15">
        <f>IF(A428="","",K428-I428)</f>
        <v/>
      </c>
      <c r="M428" s="15">
        <f>IF(A428="","",IF(G428="","",ABS(E428-G428)*H428*D428))</f>
        <v/>
      </c>
      <c r="N428" s="16">
        <f>IF(A428="","",IF(M428="","",IF(M428=0,"",L428/M428)))</f>
        <v/>
      </c>
      <c r="O428" s="11" t="n"/>
      <c r="P428" s="11" t="n"/>
      <c r="Q428" s="11" t="n"/>
      <c r="R428" s="11" t="n"/>
      <c r="S428" s="11" t="n"/>
      <c r="T428" s="17" t="n"/>
      <c r="U428" s="17" t="n"/>
    </row>
    <row r="429">
      <c r="A429" s="10" t="n"/>
      <c r="B429" s="11" t="n"/>
      <c r="C429" s="11" t="n"/>
      <c r="D429" s="11" t="n"/>
      <c r="E429" s="12" t="n"/>
      <c r="F429" s="12" t="n"/>
      <c r="G429" s="12" t="n"/>
      <c r="H429" s="11" t="n"/>
      <c r="I429" s="13" t="n"/>
      <c r="J429" s="14">
        <f>IF(A429="","",IF(C429="Long",F429-E429,E429-F429))</f>
        <v/>
      </c>
      <c r="K429" s="15">
        <f>IF(A429="","",J429*H429*D429)</f>
        <v/>
      </c>
      <c r="L429" s="15">
        <f>IF(A429="","",K429-I429)</f>
        <v/>
      </c>
      <c r="M429" s="15">
        <f>IF(A429="","",IF(G429="","",ABS(E429-G429)*H429*D429))</f>
        <v/>
      </c>
      <c r="N429" s="16">
        <f>IF(A429="","",IF(M429="","",IF(M429=0,"",L429/M429)))</f>
        <v/>
      </c>
      <c r="O429" s="11" t="n"/>
      <c r="P429" s="11" t="n"/>
      <c r="Q429" s="11" t="n"/>
      <c r="R429" s="11" t="n"/>
      <c r="S429" s="11" t="n"/>
      <c r="T429" s="17" t="n"/>
      <c r="U429" s="17" t="n"/>
    </row>
    <row r="430">
      <c r="A430" s="10" t="n"/>
      <c r="B430" s="11" t="n"/>
      <c r="C430" s="11" t="n"/>
      <c r="D430" s="11" t="n"/>
      <c r="E430" s="12" t="n"/>
      <c r="F430" s="12" t="n"/>
      <c r="G430" s="12" t="n"/>
      <c r="H430" s="11" t="n"/>
      <c r="I430" s="13" t="n"/>
      <c r="J430" s="14">
        <f>IF(A430="","",IF(C430="Long",F430-E430,E430-F430))</f>
        <v/>
      </c>
      <c r="K430" s="15">
        <f>IF(A430="","",J430*H430*D430)</f>
        <v/>
      </c>
      <c r="L430" s="15">
        <f>IF(A430="","",K430-I430)</f>
        <v/>
      </c>
      <c r="M430" s="15">
        <f>IF(A430="","",IF(G430="","",ABS(E430-G430)*H430*D430))</f>
        <v/>
      </c>
      <c r="N430" s="16">
        <f>IF(A430="","",IF(M430="","",IF(M430=0,"",L430/M430)))</f>
        <v/>
      </c>
      <c r="O430" s="11" t="n"/>
      <c r="P430" s="11" t="n"/>
      <c r="Q430" s="11" t="n"/>
      <c r="R430" s="11" t="n"/>
      <c r="S430" s="11" t="n"/>
      <c r="T430" s="17" t="n"/>
      <c r="U430" s="17" t="n"/>
    </row>
    <row r="431">
      <c r="A431" s="10" t="n"/>
      <c r="B431" s="11" t="n"/>
      <c r="C431" s="11" t="n"/>
      <c r="D431" s="11" t="n"/>
      <c r="E431" s="12" t="n"/>
      <c r="F431" s="12" t="n"/>
      <c r="G431" s="12" t="n"/>
      <c r="H431" s="11" t="n"/>
      <c r="I431" s="13" t="n"/>
      <c r="J431" s="14">
        <f>IF(A431="","",IF(C431="Long",F431-E431,E431-F431))</f>
        <v/>
      </c>
      <c r="K431" s="15">
        <f>IF(A431="","",J431*H431*D431)</f>
        <v/>
      </c>
      <c r="L431" s="15">
        <f>IF(A431="","",K431-I431)</f>
        <v/>
      </c>
      <c r="M431" s="15">
        <f>IF(A431="","",IF(G431="","",ABS(E431-G431)*H431*D431))</f>
        <v/>
      </c>
      <c r="N431" s="16">
        <f>IF(A431="","",IF(M431="","",IF(M431=0,"",L431/M431)))</f>
        <v/>
      </c>
      <c r="O431" s="11" t="n"/>
      <c r="P431" s="11" t="n"/>
      <c r="Q431" s="11" t="n"/>
      <c r="R431" s="11" t="n"/>
      <c r="S431" s="11" t="n"/>
      <c r="T431" s="17" t="n"/>
      <c r="U431" s="17" t="n"/>
    </row>
    <row r="432">
      <c r="A432" s="10" t="n"/>
      <c r="B432" s="11" t="n"/>
      <c r="C432" s="11" t="n"/>
      <c r="D432" s="11" t="n"/>
      <c r="E432" s="12" t="n"/>
      <c r="F432" s="12" t="n"/>
      <c r="G432" s="12" t="n"/>
      <c r="H432" s="11" t="n"/>
      <c r="I432" s="13" t="n"/>
      <c r="J432" s="14">
        <f>IF(A432="","",IF(C432="Long",F432-E432,E432-F432))</f>
        <v/>
      </c>
      <c r="K432" s="15">
        <f>IF(A432="","",J432*H432*D432)</f>
        <v/>
      </c>
      <c r="L432" s="15">
        <f>IF(A432="","",K432-I432)</f>
        <v/>
      </c>
      <c r="M432" s="15">
        <f>IF(A432="","",IF(G432="","",ABS(E432-G432)*H432*D432))</f>
        <v/>
      </c>
      <c r="N432" s="16">
        <f>IF(A432="","",IF(M432="","",IF(M432=0,"",L432/M432)))</f>
        <v/>
      </c>
      <c r="O432" s="11" t="n"/>
      <c r="P432" s="11" t="n"/>
      <c r="Q432" s="11" t="n"/>
      <c r="R432" s="11" t="n"/>
      <c r="S432" s="11" t="n"/>
      <c r="T432" s="17" t="n"/>
      <c r="U432" s="17" t="n"/>
    </row>
    <row r="433">
      <c r="A433" s="10" t="n"/>
      <c r="B433" s="11" t="n"/>
      <c r="C433" s="11" t="n"/>
      <c r="D433" s="11" t="n"/>
      <c r="E433" s="12" t="n"/>
      <c r="F433" s="12" t="n"/>
      <c r="G433" s="12" t="n"/>
      <c r="H433" s="11" t="n"/>
      <c r="I433" s="13" t="n"/>
      <c r="J433" s="14">
        <f>IF(A433="","",IF(C433="Long",F433-E433,E433-F433))</f>
        <v/>
      </c>
      <c r="K433" s="15">
        <f>IF(A433="","",J433*H433*D433)</f>
        <v/>
      </c>
      <c r="L433" s="15">
        <f>IF(A433="","",K433-I433)</f>
        <v/>
      </c>
      <c r="M433" s="15">
        <f>IF(A433="","",IF(G433="","",ABS(E433-G433)*H433*D433))</f>
        <v/>
      </c>
      <c r="N433" s="16">
        <f>IF(A433="","",IF(M433="","",IF(M433=0,"",L433/M433)))</f>
        <v/>
      </c>
      <c r="O433" s="11" t="n"/>
      <c r="P433" s="11" t="n"/>
      <c r="Q433" s="11" t="n"/>
      <c r="R433" s="11" t="n"/>
      <c r="S433" s="11" t="n"/>
      <c r="T433" s="17" t="n"/>
      <c r="U433" s="17" t="n"/>
    </row>
    <row r="434">
      <c r="A434" s="10" t="n"/>
      <c r="B434" s="11" t="n"/>
      <c r="C434" s="11" t="n"/>
      <c r="D434" s="11" t="n"/>
      <c r="E434" s="12" t="n"/>
      <c r="F434" s="12" t="n"/>
      <c r="G434" s="12" t="n"/>
      <c r="H434" s="11" t="n"/>
      <c r="I434" s="13" t="n"/>
      <c r="J434" s="14">
        <f>IF(A434="","",IF(C434="Long",F434-E434,E434-F434))</f>
        <v/>
      </c>
      <c r="K434" s="15">
        <f>IF(A434="","",J434*H434*D434)</f>
        <v/>
      </c>
      <c r="L434" s="15">
        <f>IF(A434="","",K434-I434)</f>
        <v/>
      </c>
      <c r="M434" s="15">
        <f>IF(A434="","",IF(G434="","",ABS(E434-G434)*H434*D434))</f>
        <v/>
      </c>
      <c r="N434" s="16">
        <f>IF(A434="","",IF(M434="","",IF(M434=0,"",L434/M434)))</f>
        <v/>
      </c>
      <c r="O434" s="11" t="n"/>
      <c r="P434" s="11" t="n"/>
      <c r="Q434" s="11" t="n"/>
      <c r="R434" s="11" t="n"/>
      <c r="S434" s="11" t="n"/>
      <c r="T434" s="17" t="n"/>
      <c r="U434" s="17" t="n"/>
    </row>
    <row r="435">
      <c r="A435" s="10" t="n"/>
      <c r="B435" s="11" t="n"/>
      <c r="C435" s="11" t="n"/>
      <c r="D435" s="11" t="n"/>
      <c r="E435" s="12" t="n"/>
      <c r="F435" s="12" t="n"/>
      <c r="G435" s="12" t="n"/>
      <c r="H435" s="11" t="n"/>
      <c r="I435" s="13" t="n"/>
      <c r="J435" s="14">
        <f>IF(A435="","",IF(C435="Long",F435-E435,E435-F435))</f>
        <v/>
      </c>
      <c r="K435" s="15">
        <f>IF(A435="","",J435*H435*D435)</f>
        <v/>
      </c>
      <c r="L435" s="15">
        <f>IF(A435="","",K435-I435)</f>
        <v/>
      </c>
      <c r="M435" s="15">
        <f>IF(A435="","",IF(G435="","",ABS(E435-G435)*H435*D435))</f>
        <v/>
      </c>
      <c r="N435" s="16">
        <f>IF(A435="","",IF(M435="","",IF(M435=0,"",L435/M435)))</f>
        <v/>
      </c>
      <c r="O435" s="11" t="n"/>
      <c r="P435" s="11" t="n"/>
      <c r="Q435" s="11" t="n"/>
      <c r="R435" s="11" t="n"/>
      <c r="S435" s="11" t="n"/>
      <c r="T435" s="17" t="n"/>
      <c r="U435" s="17" t="n"/>
    </row>
    <row r="436">
      <c r="A436" s="10" t="n"/>
      <c r="B436" s="11" t="n"/>
      <c r="C436" s="11" t="n"/>
      <c r="D436" s="11" t="n"/>
      <c r="E436" s="12" t="n"/>
      <c r="F436" s="12" t="n"/>
      <c r="G436" s="12" t="n"/>
      <c r="H436" s="11" t="n"/>
      <c r="I436" s="13" t="n"/>
      <c r="J436" s="14">
        <f>IF(A436="","",IF(C436="Long",F436-E436,E436-F436))</f>
        <v/>
      </c>
      <c r="K436" s="15">
        <f>IF(A436="","",J436*H436*D436)</f>
        <v/>
      </c>
      <c r="L436" s="15">
        <f>IF(A436="","",K436-I436)</f>
        <v/>
      </c>
      <c r="M436" s="15">
        <f>IF(A436="","",IF(G436="","",ABS(E436-G436)*H436*D436))</f>
        <v/>
      </c>
      <c r="N436" s="16">
        <f>IF(A436="","",IF(M436="","",IF(M436=0,"",L436/M436)))</f>
        <v/>
      </c>
      <c r="O436" s="11" t="n"/>
      <c r="P436" s="11" t="n"/>
      <c r="Q436" s="11" t="n"/>
      <c r="R436" s="11" t="n"/>
      <c r="S436" s="11" t="n"/>
      <c r="T436" s="17" t="n"/>
      <c r="U436" s="17" t="n"/>
    </row>
    <row r="437">
      <c r="A437" s="10" t="n"/>
      <c r="B437" s="11" t="n"/>
      <c r="C437" s="11" t="n"/>
      <c r="D437" s="11" t="n"/>
      <c r="E437" s="12" t="n"/>
      <c r="F437" s="12" t="n"/>
      <c r="G437" s="12" t="n"/>
      <c r="H437" s="11" t="n"/>
      <c r="I437" s="13" t="n"/>
      <c r="J437" s="14">
        <f>IF(A437="","",IF(C437="Long",F437-E437,E437-F437))</f>
        <v/>
      </c>
      <c r="K437" s="15">
        <f>IF(A437="","",J437*H437*D437)</f>
        <v/>
      </c>
      <c r="L437" s="15">
        <f>IF(A437="","",K437-I437)</f>
        <v/>
      </c>
      <c r="M437" s="15">
        <f>IF(A437="","",IF(G437="","",ABS(E437-G437)*H437*D437))</f>
        <v/>
      </c>
      <c r="N437" s="16">
        <f>IF(A437="","",IF(M437="","",IF(M437=0,"",L437/M437)))</f>
        <v/>
      </c>
      <c r="O437" s="11" t="n"/>
      <c r="P437" s="11" t="n"/>
      <c r="Q437" s="11" t="n"/>
      <c r="R437" s="11" t="n"/>
      <c r="S437" s="11" t="n"/>
      <c r="T437" s="17" t="n"/>
      <c r="U437" s="17" t="n"/>
    </row>
    <row r="438">
      <c r="A438" s="10" t="n"/>
      <c r="B438" s="11" t="n"/>
      <c r="C438" s="11" t="n"/>
      <c r="D438" s="11" t="n"/>
      <c r="E438" s="12" t="n"/>
      <c r="F438" s="12" t="n"/>
      <c r="G438" s="12" t="n"/>
      <c r="H438" s="11" t="n"/>
      <c r="I438" s="13" t="n"/>
      <c r="J438" s="14">
        <f>IF(A438="","",IF(C438="Long",F438-E438,E438-F438))</f>
        <v/>
      </c>
      <c r="K438" s="15">
        <f>IF(A438="","",J438*H438*D438)</f>
        <v/>
      </c>
      <c r="L438" s="15">
        <f>IF(A438="","",K438-I438)</f>
        <v/>
      </c>
      <c r="M438" s="15">
        <f>IF(A438="","",IF(G438="","",ABS(E438-G438)*H438*D438))</f>
        <v/>
      </c>
      <c r="N438" s="16">
        <f>IF(A438="","",IF(M438="","",IF(M438=0,"",L438/M438)))</f>
        <v/>
      </c>
      <c r="O438" s="11" t="n"/>
      <c r="P438" s="11" t="n"/>
      <c r="Q438" s="11" t="n"/>
      <c r="R438" s="11" t="n"/>
      <c r="S438" s="11" t="n"/>
      <c r="T438" s="17" t="n"/>
      <c r="U438" s="17" t="n"/>
    </row>
    <row r="439">
      <c r="A439" s="10" t="n"/>
      <c r="B439" s="11" t="n"/>
      <c r="C439" s="11" t="n"/>
      <c r="D439" s="11" t="n"/>
      <c r="E439" s="12" t="n"/>
      <c r="F439" s="12" t="n"/>
      <c r="G439" s="12" t="n"/>
      <c r="H439" s="11" t="n"/>
      <c r="I439" s="13" t="n"/>
      <c r="J439" s="14">
        <f>IF(A439="","",IF(C439="Long",F439-E439,E439-F439))</f>
        <v/>
      </c>
      <c r="K439" s="15">
        <f>IF(A439="","",J439*H439*D439)</f>
        <v/>
      </c>
      <c r="L439" s="15">
        <f>IF(A439="","",K439-I439)</f>
        <v/>
      </c>
      <c r="M439" s="15">
        <f>IF(A439="","",IF(G439="","",ABS(E439-G439)*H439*D439))</f>
        <v/>
      </c>
      <c r="N439" s="16">
        <f>IF(A439="","",IF(M439="","",IF(M439=0,"",L439/M439)))</f>
        <v/>
      </c>
      <c r="O439" s="11" t="n"/>
      <c r="P439" s="11" t="n"/>
      <c r="Q439" s="11" t="n"/>
      <c r="R439" s="11" t="n"/>
      <c r="S439" s="11" t="n"/>
      <c r="T439" s="17" t="n"/>
      <c r="U439" s="17" t="n"/>
    </row>
    <row r="440">
      <c r="A440" s="10" t="n"/>
      <c r="B440" s="11" t="n"/>
      <c r="C440" s="11" t="n"/>
      <c r="D440" s="11" t="n"/>
      <c r="E440" s="12" t="n"/>
      <c r="F440" s="12" t="n"/>
      <c r="G440" s="12" t="n"/>
      <c r="H440" s="11" t="n"/>
      <c r="I440" s="13" t="n"/>
      <c r="J440" s="14">
        <f>IF(A440="","",IF(C440="Long",F440-E440,E440-F440))</f>
        <v/>
      </c>
      <c r="K440" s="15">
        <f>IF(A440="","",J440*H440*D440)</f>
        <v/>
      </c>
      <c r="L440" s="15">
        <f>IF(A440="","",K440-I440)</f>
        <v/>
      </c>
      <c r="M440" s="15">
        <f>IF(A440="","",IF(G440="","",ABS(E440-G440)*H440*D440))</f>
        <v/>
      </c>
      <c r="N440" s="16">
        <f>IF(A440="","",IF(M440="","",IF(M440=0,"",L440/M440)))</f>
        <v/>
      </c>
      <c r="O440" s="11" t="n"/>
      <c r="P440" s="11" t="n"/>
      <c r="Q440" s="11" t="n"/>
      <c r="R440" s="11" t="n"/>
      <c r="S440" s="11" t="n"/>
      <c r="T440" s="17" t="n"/>
      <c r="U440" s="17" t="n"/>
    </row>
    <row r="441">
      <c r="A441" s="10" t="n"/>
      <c r="B441" s="11" t="n"/>
      <c r="C441" s="11" t="n"/>
      <c r="D441" s="11" t="n"/>
      <c r="E441" s="12" t="n"/>
      <c r="F441" s="12" t="n"/>
      <c r="G441" s="12" t="n"/>
      <c r="H441" s="11" t="n"/>
      <c r="I441" s="13" t="n"/>
      <c r="J441" s="14">
        <f>IF(A441="","",IF(C441="Long",F441-E441,E441-F441))</f>
        <v/>
      </c>
      <c r="K441" s="15">
        <f>IF(A441="","",J441*H441*D441)</f>
        <v/>
      </c>
      <c r="L441" s="15">
        <f>IF(A441="","",K441-I441)</f>
        <v/>
      </c>
      <c r="M441" s="15">
        <f>IF(A441="","",IF(G441="","",ABS(E441-G441)*H441*D441))</f>
        <v/>
      </c>
      <c r="N441" s="16">
        <f>IF(A441="","",IF(M441="","",IF(M441=0,"",L441/M441)))</f>
        <v/>
      </c>
      <c r="O441" s="11" t="n"/>
      <c r="P441" s="11" t="n"/>
      <c r="Q441" s="11" t="n"/>
      <c r="R441" s="11" t="n"/>
      <c r="S441" s="11" t="n"/>
      <c r="T441" s="17" t="n"/>
      <c r="U441" s="17" t="n"/>
    </row>
    <row r="442">
      <c r="A442" s="10" t="n"/>
      <c r="B442" s="11" t="n"/>
      <c r="C442" s="11" t="n"/>
      <c r="D442" s="11" t="n"/>
      <c r="E442" s="12" t="n"/>
      <c r="F442" s="12" t="n"/>
      <c r="G442" s="12" t="n"/>
      <c r="H442" s="11" t="n"/>
      <c r="I442" s="13" t="n"/>
      <c r="J442" s="14">
        <f>IF(A442="","",IF(C442="Long",F442-E442,E442-F442))</f>
        <v/>
      </c>
      <c r="K442" s="15">
        <f>IF(A442="","",J442*H442*D442)</f>
        <v/>
      </c>
      <c r="L442" s="15">
        <f>IF(A442="","",K442-I442)</f>
        <v/>
      </c>
      <c r="M442" s="15">
        <f>IF(A442="","",IF(G442="","",ABS(E442-G442)*H442*D442))</f>
        <v/>
      </c>
      <c r="N442" s="16">
        <f>IF(A442="","",IF(M442="","",IF(M442=0,"",L442/M442)))</f>
        <v/>
      </c>
      <c r="O442" s="11" t="n"/>
      <c r="P442" s="11" t="n"/>
      <c r="Q442" s="11" t="n"/>
      <c r="R442" s="11" t="n"/>
      <c r="S442" s="11" t="n"/>
      <c r="T442" s="17" t="n"/>
      <c r="U442" s="17" t="n"/>
    </row>
    <row r="443">
      <c r="A443" s="10" t="n"/>
      <c r="B443" s="11" t="n"/>
      <c r="C443" s="11" t="n"/>
      <c r="D443" s="11" t="n"/>
      <c r="E443" s="12" t="n"/>
      <c r="F443" s="12" t="n"/>
      <c r="G443" s="12" t="n"/>
      <c r="H443" s="11" t="n"/>
      <c r="I443" s="13" t="n"/>
      <c r="J443" s="14">
        <f>IF(A443="","",IF(C443="Long",F443-E443,E443-F443))</f>
        <v/>
      </c>
      <c r="K443" s="15">
        <f>IF(A443="","",J443*H443*D443)</f>
        <v/>
      </c>
      <c r="L443" s="15">
        <f>IF(A443="","",K443-I443)</f>
        <v/>
      </c>
      <c r="M443" s="15">
        <f>IF(A443="","",IF(G443="","",ABS(E443-G443)*H443*D443))</f>
        <v/>
      </c>
      <c r="N443" s="16">
        <f>IF(A443="","",IF(M443="","",IF(M443=0,"",L443/M443)))</f>
        <v/>
      </c>
      <c r="O443" s="11" t="n"/>
      <c r="P443" s="11" t="n"/>
      <c r="Q443" s="11" t="n"/>
      <c r="R443" s="11" t="n"/>
      <c r="S443" s="11" t="n"/>
      <c r="T443" s="17" t="n"/>
      <c r="U443" s="17" t="n"/>
    </row>
    <row r="444">
      <c r="A444" s="10" t="n"/>
      <c r="B444" s="11" t="n"/>
      <c r="C444" s="11" t="n"/>
      <c r="D444" s="11" t="n"/>
      <c r="E444" s="12" t="n"/>
      <c r="F444" s="12" t="n"/>
      <c r="G444" s="12" t="n"/>
      <c r="H444" s="11" t="n"/>
      <c r="I444" s="13" t="n"/>
      <c r="J444" s="14">
        <f>IF(A444="","",IF(C444="Long",F444-E444,E444-F444))</f>
        <v/>
      </c>
      <c r="K444" s="15">
        <f>IF(A444="","",J444*H444*D444)</f>
        <v/>
      </c>
      <c r="L444" s="15">
        <f>IF(A444="","",K444-I444)</f>
        <v/>
      </c>
      <c r="M444" s="15">
        <f>IF(A444="","",IF(G444="","",ABS(E444-G444)*H444*D444))</f>
        <v/>
      </c>
      <c r="N444" s="16">
        <f>IF(A444="","",IF(M444="","",IF(M444=0,"",L444/M444)))</f>
        <v/>
      </c>
      <c r="O444" s="11" t="n"/>
      <c r="P444" s="11" t="n"/>
      <c r="Q444" s="11" t="n"/>
      <c r="R444" s="11" t="n"/>
      <c r="S444" s="11" t="n"/>
      <c r="T444" s="17" t="n"/>
      <c r="U444" s="17" t="n"/>
    </row>
    <row r="445">
      <c r="A445" s="10" t="n"/>
      <c r="B445" s="11" t="n"/>
      <c r="C445" s="11" t="n"/>
      <c r="D445" s="11" t="n"/>
      <c r="E445" s="12" t="n"/>
      <c r="F445" s="12" t="n"/>
      <c r="G445" s="12" t="n"/>
      <c r="H445" s="11" t="n"/>
      <c r="I445" s="13" t="n"/>
      <c r="J445" s="14">
        <f>IF(A445="","",IF(C445="Long",F445-E445,E445-F445))</f>
        <v/>
      </c>
      <c r="K445" s="15">
        <f>IF(A445="","",J445*H445*D445)</f>
        <v/>
      </c>
      <c r="L445" s="15">
        <f>IF(A445="","",K445-I445)</f>
        <v/>
      </c>
      <c r="M445" s="15">
        <f>IF(A445="","",IF(G445="","",ABS(E445-G445)*H445*D445))</f>
        <v/>
      </c>
      <c r="N445" s="16">
        <f>IF(A445="","",IF(M445="","",IF(M445=0,"",L445/M445)))</f>
        <v/>
      </c>
      <c r="O445" s="11" t="n"/>
      <c r="P445" s="11" t="n"/>
      <c r="Q445" s="11" t="n"/>
      <c r="R445" s="11" t="n"/>
      <c r="S445" s="11" t="n"/>
      <c r="T445" s="17" t="n"/>
      <c r="U445" s="17" t="n"/>
    </row>
    <row r="446">
      <c r="A446" s="10" t="n"/>
      <c r="B446" s="11" t="n"/>
      <c r="C446" s="11" t="n"/>
      <c r="D446" s="11" t="n"/>
      <c r="E446" s="12" t="n"/>
      <c r="F446" s="12" t="n"/>
      <c r="G446" s="12" t="n"/>
      <c r="H446" s="11" t="n"/>
      <c r="I446" s="13" t="n"/>
      <c r="J446" s="14">
        <f>IF(A446="","",IF(C446="Long",F446-E446,E446-F446))</f>
        <v/>
      </c>
      <c r="K446" s="15">
        <f>IF(A446="","",J446*H446*D446)</f>
        <v/>
      </c>
      <c r="L446" s="15">
        <f>IF(A446="","",K446-I446)</f>
        <v/>
      </c>
      <c r="M446" s="15">
        <f>IF(A446="","",IF(G446="","",ABS(E446-G446)*H446*D446))</f>
        <v/>
      </c>
      <c r="N446" s="16">
        <f>IF(A446="","",IF(M446="","",IF(M446=0,"",L446/M446)))</f>
        <v/>
      </c>
      <c r="O446" s="11" t="n"/>
      <c r="P446" s="11" t="n"/>
      <c r="Q446" s="11" t="n"/>
      <c r="R446" s="11" t="n"/>
      <c r="S446" s="11" t="n"/>
      <c r="T446" s="17" t="n"/>
      <c r="U446" s="17" t="n"/>
    </row>
    <row r="447">
      <c r="A447" s="10" t="n"/>
      <c r="B447" s="11" t="n"/>
      <c r="C447" s="11" t="n"/>
      <c r="D447" s="11" t="n"/>
      <c r="E447" s="12" t="n"/>
      <c r="F447" s="12" t="n"/>
      <c r="G447" s="12" t="n"/>
      <c r="H447" s="11" t="n"/>
      <c r="I447" s="13" t="n"/>
      <c r="J447" s="14">
        <f>IF(A447="","",IF(C447="Long",F447-E447,E447-F447))</f>
        <v/>
      </c>
      <c r="K447" s="15">
        <f>IF(A447="","",J447*H447*D447)</f>
        <v/>
      </c>
      <c r="L447" s="15">
        <f>IF(A447="","",K447-I447)</f>
        <v/>
      </c>
      <c r="M447" s="15">
        <f>IF(A447="","",IF(G447="","",ABS(E447-G447)*H447*D447))</f>
        <v/>
      </c>
      <c r="N447" s="16">
        <f>IF(A447="","",IF(M447="","",IF(M447=0,"",L447/M447)))</f>
        <v/>
      </c>
      <c r="O447" s="11" t="n"/>
      <c r="P447" s="11" t="n"/>
      <c r="Q447" s="11" t="n"/>
      <c r="R447" s="11" t="n"/>
      <c r="S447" s="11" t="n"/>
      <c r="T447" s="17" t="n"/>
      <c r="U447" s="17" t="n"/>
    </row>
    <row r="448">
      <c r="A448" s="10" t="n"/>
      <c r="B448" s="11" t="n"/>
      <c r="C448" s="11" t="n"/>
      <c r="D448" s="11" t="n"/>
      <c r="E448" s="12" t="n"/>
      <c r="F448" s="12" t="n"/>
      <c r="G448" s="12" t="n"/>
      <c r="H448" s="11" t="n"/>
      <c r="I448" s="13" t="n"/>
      <c r="J448" s="14">
        <f>IF(A448="","",IF(C448="Long",F448-E448,E448-F448))</f>
        <v/>
      </c>
      <c r="K448" s="15">
        <f>IF(A448="","",J448*H448*D448)</f>
        <v/>
      </c>
      <c r="L448" s="15">
        <f>IF(A448="","",K448-I448)</f>
        <v/>
      </c>
      <c r="M448" s="15">
        <f>IF(A448="","",IF(G448="","",ABS(E448-G448)*H448*D448))</f>
        <v/>
      </c>
      <c r="N448" s="16">
        <f>IF(A448="","",IF(M448="","",IF(M448=0,"",L448/M448)))</f>
        <v/>
      </c>
      <c r="O448" s="11" t="n"/>
      <c r="P448" s="11" t="n"/>
      <c r="Q448" s="11" t="n"/>
      <c r="R448" s="11" t="n"/>
      <c r="S448" s="11" t="n"/>
      <c r="T448" s="17" t="n"/>
      <c r="U448" s="17" t="n"/>
    </row>
    <row r="449">
      <c r="A449" s="10" t="n"/>
      <c r="B449" s="11" t="n"/>
      <c r="C449" s="11" t="n"/>
      <c r="D449" s="11" t="n"/>
      <c r="E449" s="12" t="n"/>
      <c r="F449" s="12" t="n"/>
      <c r="G449" s="12" t="n"/>
      <c r="H449" s="11" t="n"/>
      <c r="I449" s="13" t="n"/>
      <c r="J449" s="14">
        <f>IF(A449="","",IF(C449="Long",F449-E449,E449-F449))</f>
        <v/>
      </c>
      <c r="K449" s="15">
        <f>IF(A449="","",J449*H449*D449)</f>
        <v/>
      </c>
      <c r="L449" s="15">
        <f>IF(A449="","",K449-I449)</f>
        <v/>
      </c>
      <c r="M449" s="15">
        <f>IF(A449="","",IF(G449="","",ABS(E449-G449)*H449*D449))</f>
        <v/>
      </c>
      <c r="N449" s="16">
        <f>IF(A449="","",IF(M449="","",IF(M449=0,"",L449/M449)))</f>
        <v/>
      </c>
      <c r="O449" s="11" t="n"/>
      <c r="P449" s="11" t="n"/>
      <c r="Q449" s="11" t="n"/>
      <c r="R449" s="11" t="n"/>
      <c r="S449" s="11" t="n"/>
      <c r="T449" s="17" t="n"/>
      <c r="U449" s="17" t="n"/>
    </row>
    <row r="450">
      <c r="A450" s="10" t="n"/>
      <c r="B450" s="11" t="n"/>
      <c r="C450" s="11" t="n"/>
      <c r="D450" s="11" t="n"/>
      <c r="E450" s="12" t="n"/>
      <c r="F450" s="12" t="n"/>
      <c r="G450" s="12" t="n"/>
      <c r="H450" s="11" t="n"/>
      <c r="I450" s="13" t="n"/>
      <c r="J450" s="14">
        <f>IF(A450="","",IF(C450="Long",F450-E450,E450-F450))</f>
        <v/>
      </c>
      <c r="K450" s="15">
        <f>IF(A450="","",J450*H450*D450)</f>
        <v/>
      </c>
      <c r="L450" s="15">
        <f>IF(A450="","",K450-I450)</f>
        <v/>
      </c>
      <c r="M450" s="15">
        <f>IF(A450="","",IF(G450="","",ABS(E450-G450)*H450*D450))</f>
        <v/>
      </c>
      <c r="N450" s="16">
        <f>IF(A450="","",IF(M450="","",IF(M450=0,"",L450/M450)))</f>
        <v/>
      </c>
      <c r="O450" s="11" t="n"/>
      <c r="P450" s="11" t="n"/>
      <c r="Q450" s="11" t="n"/>
      <c r="R450" s="11" t="n"/>
      <c r="S450" s="11" t="n"/>
      <c r="T450" s="17" t="n"/>
      <c r="U450" s="17" t="n"/>
    </row>
    <row r="451">
      <c r="A451" s="10" t="n"/>
      <c r="B451" s="11" t="n"/>
      <c r="C451" s="11" t="n"/>
      <c r="D451" s="11" t="n"/>
      <c r="E451" s="12" t="n"/>
      <c r="F451" s="12" t="n"/>
      <c r="G451" s="12" t="n"/>
      <c r="H451" s="11" t="n"/>
      <c r="I451" s="13" t="n"/>
      <c r="J451" s="14">
        <f>IF(A451="","",IF(C451="Long",F451-E451,E451-F451))</f>
        <v/>
      </c>
      <c r="K451" s="15">
        <f>IF(A451="","",J451*H451*D451)</f>
        <v/>
      </c>
      <c r="L451" s="15">
        <f>IF(A451="","",K451-I451)</f>
        <v/>
      </c>
      <c r="M451" s="15">
        <f>IF(A451="","",IF(G451="","",ABS(E451-G451)*H451*D451))</f>
        <v/>
      </c>
      <c r="N451" s="16">
        <f>IF(A451="","",IF(M451="","",IF(M451=0,"",L451/M451)))</f>
        <v/>
      </c>
      <c r="O451" s="11" t="n"/>
      <c r="P451" s="11" t="n"/>
      <c r="Q451" s="11" t="n"/>
      <c r="R451" s="11" t="n"/>
      <c r="S451" s="11" t="n"/>
      <c r="T451" s="17" t="n"/>
      <c r="U451" s="17" t="n"/>
    </row>
    <row r="452">
      <c r="A452" s="10" t="n"/>
      <c r="B452" s="11" t="n"/>
      <c r="C452" s="11" t="n"/>
      <c r="D452" s="11" t="n"/>
      <c r="E452" s="12" t="n"/>
      <c r="F452" s="12" t="n"/>
      <c r="G452" s="12" t="n"/>
      <c r="H452" s="11" t="n"/>
      <c r="I452" s="13" t="n"/>
      <c r="J452" s="14">
        <f>IF(A452="","",IF(C452="Long",F452-E452,E452-F452))</f>
        <v/>
      </c>
      <c r="K452" s="15">
        <f>IF(A452="","",J452*H452*D452)</f>
        <v/>
      </c>
      <c r="L452" s="15">
        <f>IF(A452="","",K452-I452)</f>
        <v/>
      </c>
      <c r="M452" s="15">
        <f>IF(A452="","",IF(G452="","",ABS(E452-G452)*H452*D452))</f>
        <v/>
      </c>
      <c r="N452" s="16">
        <f>IF(A452="","",IF(M452="","",IF(M452=0,"",L452/M452)))</f>
        <v/>
      </c>
      <c r="O452" s="11" t="n"/>
      <c r="P452" s="11" t="n"/>
      <c r="Q452" s="11" t="n"/>
      <c r="R452" s="11" t="n"/>
      <c r="S452" s="11" t="n"/>
      <c r="T452" s="17" t="n"/>
      <c r="U452" s="17" t="n"/>
    </row>
    <row r="453">
      <c r="A453" s="10" t="n"/>
      <c r="B453" s="11" t="n"/>
      <c r="C453" s="11" t="n"/>
      <c r="D453" s="11" t="n"/>
      <c r="E453" s="12" t="n"/>
      <c r="F453" s="12" t="n"/>
      <c r="G453" s="12" t="n"/>
      <c r="H453" s="11" t="n"/>
      <c r="I453" s="13" t="n"/>
      <c r="J453" s="14">
        <f>IF(A453="","",IF(C453="Long",F453-E453,E453-F453))</f>
        <v/>
      </c>
      <c r="K453" s="15">
        <f>IF(A453="","",J453*H453*D453)</f>
        <v/>
      </c>
      <c r="L453" s="15">
        <f>IF(A453="","",K453-I453)</f>
        <v/>
      </c>
      <c r="M453" s="15">
        <f>IF(A453="","",IF(G453="","",ABS(E453-G453)*H453*D453))</f>
        <v/>
      </c>
      <c r="N453" s="16">
        <f>IF(A453="","",IF(M453="","",IF(M453=0,"",L453/M453)))</f>
        <v/>
      </c>
      <c r="O453" s="11" t="n"/>
      <c r="P453" s="11" t="n"/>
      <c r="Q453" s="11" t="n"/>
      <c r="R453" s="11" t="n"/>
      <c r="S453" s="11" t="n"/>
      <c r="T453" s="17" t="n"/>
      <c r="U453" s="17" t="n"/>
    </row>
    <row r="454">
      <c r="A454" s="10" t="n"/>
      <c r="B454" s="11" t="n"/>
      <c r="C454" s="11" t="n"/>
      <c r="D454" s="11" t="n"/>
      <c r="E454" s="12" t="n"/>
      <c r="F454" s="12" t="n"/>
      <c r="G454" s="12" t="n"/>
      <c r="H454" s="11" t="n"/>
      <c r="I454" s="13" t="n"/>
      <c r="J454" s="14">
        <f>IF(A454="","",IF(C454="Long",F454-E454,E454-F454))</f>
        <v/>
      </c>
      <c r="K454" s="15">
        <f>IF(A454="","",J454*H454*D454)</f>
        <v/>
      </c>
      <c r="L454" s="15">
        <f>IF(A454="","",K454-I454)</f>
        <v/>
      </c>
      <c r="M454" s="15">
        <f>IF(A454="","",IF(G454="","",ABS(E454-G454)*H454*D454))</f>
        <v/>
      </c>
      <c r="N454" s="16">
        <f>IF(A454="","",IF(M454="","",IF(M454=0,"",L454/M454)))</f>
        <v/>
      </c>
      <c r="O454" s="11" t="n"/>
      <c r="P454" s="11" t="n"/>
      <c r="Q454" s="11" t="n"/>
      <c r="R454" s="11" t="n"/>
      <c r="S454" s="11" t="n"/>
      <c r="T454" s="17" t="n"/>
      <c r="U454" s="17" t="n"/>
    </row>
    <row r="455">
      <c r="A455" s="10" t="n"/>
      <c r="B455" s="11" t="n"/>
      <c r="C455" s="11" t="n"/>
      <c r="D455" s="11" t="n"/>
      <c r="E455" s="12" t="n"/>
      <c r="F455" s="12" t="n"/>
      <c r="G455" s="12" t="n"/>
      <c r="H455" s="11" t="n"/>
      <c r="I455" s="13" t="n"/>
      <c r="J455" s="14">
        <f>IF(A455="","",IF(C455="Long",F455-E455,E455-F455))</f>
        <v/>
      </c>
      <c r="K455" s="15">
        <f>IF(A455="","",J455*H455*D455)</f>
        <v/>
      </c>
      <c r="L455" s="15">
        <f>IF(A455="","",K455-I455)</f>
        <v/>
      </c>
      <c r="M455" s="15">
        <f>IF(A455="","",IF(G455="","",ABS(E455-G455)*H455*D455))</f>
        <v/>
      </c>
      <c r="N455" s="16">
        <f>IF(A455="","",IF(M455="","",IF(M455=0,"",L455/M455)))</f>
        <v/>
      </c>
      <c r="O455" s="11" t="n"/>
      <c r="P455" s="11" t="n"/>
      <c r="Q455" s="11" t="n"/>
      <c r="R455" s="11" t="n"/>
      <c r="S455" s="11" t="n"/>
      <c r="T455" s="17" t="n"/>
      <c r="U455" s="17" t="n"/>
    </row>
    <row r="456">
      <c r="A456" s="10" t="n"/>
      <c r="B456" s="11" t="n"/>
      <c r="C456" s="11" t="n"/>
      <c r="D456" s="11" t="n"/>
      <c r="E456" s="12" t="n"/>
      <c r="F456" s="12" t="n"/>
      <c r="G456" s="12" t="n"/>
      <c r="H456" s="11" t="n"/>
      <c r="I456" s="13" t="n"/>
      <c r="J456" s="14">
        <f>IF(A456="","",IF(C456="Long",F456-E456,E456-F456))</f>
        <v/>
      </c>
      <c r="K456" s="15">
        <f>IF(A456="","",J456*H456*D456)</f>
        <v/>
      </c>
      <c r="L456" s="15">
        <f>IF(A456="","",K456-I456)</f>
        <v/>
      </c>
      <c r="M456" s="15">
        <f>IF(A456="","",IF(G456="","",ABS(E456-G456)*H456*D456))</f>
        <v/>
      </c>
      <c r="N456" s="16">
        <f>IF(A456="","",IF(M456="","",IF(M456=0,"",L456/M456)))</f>
        <v/>
      </c>
      <c r="O456" s="11" t="n"/>
      <c r="P456" s="11" t="n"/>
      <c r="Q456" s="11" t="n"/>
      <c r="R456" s="11" t="n"/>
      <c r="S456" s="11" t="n"/>
      <c r="T456" s="17" t="n"/>
      <c r="U456" s="17" t="n"/>
    </row>
    <row r="457">
      <c r="A457" s="10" t="n"/>
      <c r="B457" s="11" t="n"/>
      <c r="C457" s="11" t="n"/>
      <c r="D457" s="11" t="n"/>
      <c r="E457" s="12" t="n"/>
      <c r="F457" s="12" t="n"/>
      <c r="G457" s="12" t="n"/>
      <c r="H457" s="11" t="n"/>
      <c r="I457" s="13" t="n"/>
      <c r="J457" s="14">
        <f>IF(A457="","",IF(C457="Long",F457-E457,E457-F457))</f>
        <v/>
      </c>
      <c r="K457" s="15">
        <f>IF(A457="","",J457*H457*D457)</f>
        <v/>
      </c>
      <c r="L457" s="15">
        <f>IF(A457="","",K457-I457)</f>
        <v/>
      </c>
      <c r="M457" s="15">
        <f>IF(A457="","",IF(G457="","",ABS(E457-G457)*H457*D457))</f>
        <v/>
      </c>
      <c r="N457" s="16">
        <f>IF(A457="","",IF(M457="","",IF(M457=0,"",L457/M457)))</f>
        <v/>
      </c>
      <c r="O457" s="11" t="n"/>
      <c r="P457" s="11" t="n"/>
      <c r="Q457" s="11" t="n"/>
      <c r="R457" s="11" t="n"/>
      <c r="S457" s="11" t="n"/>
      <c r="T457" s="17" t="n"/>
      <c r="U457" s="17" t="n"/>
    </row>
    <row r="458">
      <c r="A458" s="10" t="n"/>
      <c r="B458" s="11" t="n"/>
      <c r="C458" s="11" t="n"/>
      <c r="D458" s="11" t="n"/>
      <c r="E458" s="12" t="n"/>
      <c r="F458" s="12" t="n"/>
      <c r="G458" s="12" t="n"/>
      <c r="H458" s="11" t="n"/>
      <c r="I458" s="13" t="n"/>
      <c r="J458" s="14">
        <f>IF(A458="","",IF(C458="Long",F458-E458,E458-F458))</f>
        <v/>
      </c>
      <c r="K458" s="15">
        <f>IF(A458="","",J458*H458*D458)</f>
        <v/>
      </c>
      <c r="L458" s="15">
        <f>IF(A458="","",K458-I458)</f>
        <v/>
      </c>
      <c r="M458" s="15">
        <f>IF(A458="","",IF(G458="","",ABS(E458-G458)*H458*D458))</f>
        <v/>
      </c>
      <c r="N458" s="16">
        <f>IF(A458="","",IF(M458="","",IF(M458=0,"",L458/M458)))</f>
        <v/>
      </c>
      <c r="O458" s="11" t="n"/>
      <c r="P458" s="11" t="n"/>
      <c r="Q458" s="11" t="n"/>
      <c r="R458" s="11" t="n"/>
      <c r="S458" s="11" t="n"/>
      <c r="T458" s="17" t="n"/>
      <c r="U458" s="17" t="n"/>
    </row>
    <row r="459">
      <c r="A459" s="10" t="n"/>
      <c r="B459" s="11" t="n"/>
      <c r="C459" s="11" t="n"/>
      <c r="D459" s="11" t="n"/>
      <c r="E459" s="12" t="n"/>
      <c r="F459" s="12" t="n"/>
      <c r="G459" s="12" t="n"/>
      <c r="H459" s="11" t="n"/>
      <c r="I459" s="13" t="n"/>
      <c r="J459" s="14">
        <f>IF(A459="","",IF(C459="Long",F459-E459,E459-F459))</f>
        <v/>
      </c>
      <c r="K459" s="15">
        <f>IF(A459="","",J459*H459*D459)</f>
        <v/>
      </c>
      <c r="L459" s="15">
        <f>IF(A459="","",K459-I459)</f>
        <v/>
      </c>
      <c r="M459" s="15">
        <f>IF(A459="","",IF(G459="","",ABS(E459-G459)*H459*D459))</f>
        <v/>
      </c>
      <c r="N459" s="16">
        <f>IF(A459="","",IF(M459="","",IF(M459=0,"",L459/M459)))</f>
        <v/>
      </c>
      <c r="O459" s="11" t="n"/>
      <c r="P459" s="11" t="n"/>
      <c r="Q459" s="11" t="n"/>
      <c r="R459" s="11" t="n"/>
      <c r="S459" s="11" t="n"/>
      <c r="T459" s="17" t="n"/>
      <c r="U459" s="17" t="n"/>
    </row>
    <row r="460">
      <c r="A460" s="10" t="n"/>
      <c r="B460" s="11" t="n"/>
      <c r="C460" s="11" t="n"/>
      <c r="D460" s="11" t="n"/>
      <c r="E460" s="12" t="n"/>
      <c r="F460" s="12" t="n"/>
      <c r="G460" s="12" t="n"/>
      <c r="H460" s="11" t="n"/>
      <c r="I460" s="13" t="n"/>
      <c r="J460" s="14">
        <f>IF(A460="","",IF(C460="Long",F460-E460,E460-F460))</f>
        <v/>
      </c>
      <c r="K460" s="15">
        <f>IF(A460="","",J460*H460*D460)</f>
        <v/>
      </c>
      <c r="L460" s="15">
        <f>IF(A460="","",K460-I460)</f>
        <v/>
      </c>
      <c r="M460" s="15">
        <f>IF(A460="","",IF(G460="","",ABS(E460-G460)*H460*D460))</f>
        <v/>
      </c>
      <c r="N460" s="16">
        <f>IF(A460="","",IF(M460="","",IF(M460=0,"",L460/M460)))</f>
        <v/>
      </c>
      <c r="O460" s="11" t="n"/>
      <c r="P460" s="11" t="n"/>
      <c r="Q460" s="11" t="n"/>
      <c r="R460" s="11" t="n"/>
      <c r="S460" s="11" t="n"/>
      <c r="T460" s="17" t="n"/>
      <c r="U460" s="17" t="n"/>
    </row>
    <row r="461">
      <c r="A461" s="10" t="n"/>
      <c r="B461" s="11" t="n"/>
      <c r="C461" s="11" t="n"/>
      <c r="D461" s="11" t="n"/>
      <c r="E461" s="12" t="n"/>
      <c r="F461" s="12" t="n"/>
      <c r="G461" s="12" t="n"/>
      <c r="H461" s="11" t="n"/>
      <c r="I461" s="13" t="n"/>
      <c r="J461" s="14">
        <f>IF(A461="","",IF(C461="Long",F461-E461,E461-F461))</f>
        <v/>
      </c>
      <c r="K461" s="15">
        <f>IF(A461="","",J461*H461*D461)</f>
        <v/>
      </c>
      <c r="L461" s="15">
        <f>IF(A461="","",K461-I461)</f>
        <v/>
      </c>
      <c r="M461" s="15">
        <f>IF(A461="","",IF(G461="","",ABS(E461-G461)*H461*D461))</f>
        <v/>
      </c>
      <c r="N461" s="16">
        <f>IF(A461="","",IF(M461="","",IF(M461=0,"",L461/M461)))</f>
        <v/>
      </c>
      <c r="O461" s="11" t="n"/>
      <c r="P461" s="11" t="n"/>
      <c r="Q461" s="11" t="n"/>
      <c r="R461" s="11" t="n"/>
      <c r="S461" s="11" t="n"/>
      <c r="T461" s="17" t="n"/>
      <c r="U461" s="17" t="n"/>
    </row>
    <row r="462">
      <c r="A462" s="10" t="n"/>
      <c r="B462" s="11" t="n"/>
      <c r="C462" s="11" t="n"/>
      <c r="D462" s="11" t="n"/>
      <c r="E462" s="12" t="n"/>
      <c r="F462" s="12" t="n"/>
      <c r="G462" s="12" t="n"/>
      <c r="H462" s="11" t="n"/>
      <c r="I462" s="13" t="n"/>
      <c r="J462" s="14">
        <f>IF(A462="","",IF(C462="Long",F462-E462,E462-F462))</f>
        <v/>
      </c>
      <c r="K462" s="15">
        <f>IF(A462="","",J462*H462*D462)</f>
        <v/>
      </c>
      <c r="L462" s="15">
        <f>IF(A462="","",K462-I462)</f>
        <v/>
      </c>
      <c r="M462" s="15">
        <f>IF(A462="","",IF(G462="","",ABS(E462-G462)*H462*D462))</f>
        <v/>
      </c>
      <c r="N462" s="16">
        <f>IF(A462="","",IF(M462="","",IF(M462=0,"",L462/M462)))</f>
        <v/>
      </c>
      <c r="O462" s="11" t="n"/>
      <c r="P462" s="11" t="n"/>
      <c r="Q462" s="11" t="n"/>
      <c r="R462" s="11" t="n"/>
      <c r="S462" s="11" t="n"/>
      <c r="T462" s="17" t="n"/>
      <c r="U462" s="17" t="n"/>
    </row>
    <row r="463">
      <c r="A463" s="10" t="n"/>
      <c r="B463" s="11" t="n"/>
      <c r="C463" s="11" t="n"/>
      <c r="D463" s="11" t="n"/>
      <c r="E463" s="12" t="n"/>
      <c r="F463" s="12" t="n"/>
      <c r="G463" s="12" t="n"/>
      <c r="H463" s="11" t="n"/>
      <c r="I463" s="13" t="n"/>
      <c r="J463" s="14">
        <f>IF(A463="","",IF(C463="Long",F463-E463,E463-F463))</f>
        <v/>
      </c>
      <c r="K463" s="15">
        <f>IF(A463="","",J463*H463*D463)</f>
        <v/>
      </c>
      <c r="L463" s="15">
        <f>IF(A463="","",K463-I463)</f>
        <v/>
      </c>
      <c r="M463" s="15">
        <f>IF(A463="","",IF(G463="","",ABS(E463-G463)*H463*D463))</f>
        <v/>
      </c>
      <c r="N463" s="16">
        <f>IF(A463="","",IF(M463="","",IF(M463=0,"",L463/M463)))</f>
        <v/>
      </c>
      <c r="O463" s="11" t="n"/>
      <c r="P463" s="11" t="n"/>
      <c r="Q463" s="11" t="n"/>
      <c r="R463" s="11" t="n"/>
      <c r="S463" s="11" t="n"/>
      <c r="T463" s="17" t="n"/>
      <c r="U463" s="17" t="n"/>
    </row>
    <row r="464">
      <c r="A464" s="10" t="n"/>
      <c r="B464" s="11" t="n"/>
      <c r="C464" s="11" t="n"/>
      <c r="D464" s="11" t="n"/>
      <c r="E464" s="12" t="n"/>
      <c r="F464" s="12" t="n"/>
      <c r="G464" s="12" t="n"/>
      <c r="H464" s="11" t="n"/>
      <c r="I464" s="13" t="n"/>
      <c r="J464" s="14">
        <f>IF(A464="","",IF(C464="Long",F464-E464,E464-F464))</f>
        <v/>
      </c>
      <c r="K464" s="15">
        <f>IF(A464="","",J464*H464*D464)</f>
        <v/>
      </c>
      <c r="L464" s="15">
        <f>IF(A464="","",K464-I464)</f>
        <v/>
      </c>
      <c r="M464" s="15">
        <f>IF(A464="","",IF(G464="","",ABS(E464-G464)*H464*D464))</f>
        <v/>
      </c>
      <c r="N464" s="16">
        <f>IF(A464="","",IF(M464="","",IF(M464=0,"",L464/M464)))</f>
        <v/>
      </c>
      <c r="O464" s="11" t="n"/>
      <c r="P464" s="11" t="n"/>
      <c r="Q464" s="11" t="n"/>
      <c r="R464" s="11" t="n"/>
      <c r="S464" s="11" t="n"/>
      <c r="T464" s="17" t="n"/>
      <c r="U464" s="17" t="n"/>
    </row>
    <row r="465">
      <c r="A465" s="10" t="n"/>
      <c r="B465" s="11" t="n"/>
      <c r="C465" s="11" t="n"/>
      <c r="D465" s="11" t="n"/>
      <c r="E465" s="12" t="n"/>
      <c r="F465" s="12" t="n"/>
      <c r="G465" s="12" t="n"/>
      <c r="H465" s="11" t="n"/>
      <c r="I465" s="13" t="n"/>
      <c r="J465" s="14">
        <f>IF(A465="","",IF(C465="Long",F465-E465,E465-F465))</f>
        <v/>
      </c>
      <c r="K465" s="15">
        <f>IF(A465="","",J465*H465*D465)</f>
        <v/>
      </c>
      <c r="L465" s="15">
        <f>IF(A465="","",K465-I465)</f>
        <v/>
      </c>
      <c r="M465" s="15">
        <f>IF(A465="","",IF(G465="","",ABS(E465-G465)*H465*D465))</f>
        <v/>
      </c>
      <c r="N465" s="16">
        <f>IF(A465="","",IF(M465="","",IF(M465=0,"",L465/M465)))</f>
        <v/>
      </c>
      <c r="O465" s="11" t="n"/>
      <c r="P465" s="11" t="n"/>
      <c r="Q465" s="11" t="n"/>
      <c r="R465" s="11" t="n"/>
      <c r="S465" s="11" t="n"/>
      <c r="T465" s="17" t="n"/>
      <c r="U465" s="17" t="n"/>
    </row>
    <row r="466">
      <c r="A466" s="10" t="n"/>
      <c r="B466" s="11" t="n"/>
      <c r="C466" s="11" t="n"/>
      <c r="D466" s="11" t="n"/>
      <c r="E466" s="12" t="n"/>
      <c r="F466" s="12" t="n"/>
      <c r="G466" s="12" t="n"/>
      <c r="H466" s="11" t="n"/>
      <c r="I466" s="13" t="n"/>
      <c r="J466" s="14">
        <f>IF(A466="","",IF(C466="Long",F466-E466,E466-F466))</f>
        <v/>
      </c>
      <c r="K466" s="15">
        <f>IF(A466="","",J466*H466*D466)</f>
        <v/>
      </c>
      <c r="L466" s="15">
        <f>IF(A466="","",K466-I466)</f>
        <v/>
      </c>
      <c r="M466" s="15">
        <f>IF(A466="","",IF(G466="","",ABS(E466-G466)*H466*D466))</f>
        <v/>
      </c>
      <c r="N466" s="16">
        <f>IF(A466="","",IF(M466="","",IF(M466=0,"",L466/M466)))</f>
        <v/>
      </c>
      <c r="O466" s="11" t="n"/>
      <c r="P466" s="11" t="n"/>
      <c r="Q466" s="11" t="n"/>
      <c r="R466" s="11" t="n"/>
      <c r="S466" s="11" t="n"/>
      <c r="T466" s="17" t="n"/>
      <c r="U466" s="17" t="n"/>
    </row>
    <row r="467">
      <c r="A467" s="10" t="n"/>
      <c r="B467" s="11" t="n"/>
      <c r="C467" s="11" t="n"/>
      <c r="D467" s="11" t="n"/>
      <c r="E467" s="12" t="n"/>
      <c r="F467" s="12" t="n"/>
      <c r="G467" s="12" t="n"/>
      <c r="H467" s="11" t="n"/>
      <c r="I467" s="13" t="n"/>
      <c r="J467" s="14">
        <f>IF(A467="","",IF(C467="Long",F467-E467,E467-F467))</f>
        <v/>
      </c>
      <c r="K467" s="15">
        <f>IF(A467="","",J467*H467*D467)</f>
        <v/>
      </c>
      <c r="L467" s="15">
        <f>IF(A467="","",K467-I467)</f>
        <v/>
      </c>
      <c r="M467" s="15">
        <f>IF(A467="","",IF(G467="","",ABS(E467-G467)*H467*D467))</f>
        <v/>
      </c>
      <c r="N467" s="16">
        <f>IF(A467="","",IF(M467="","",IF(M467=0,"",L467/M467)))</f>
        <v/>
      </c>
      <c r="O467" s="11" t="n"/>
      <c r="P467" s="11" t="n"/>
      <c r="Q467" s="11" t="n"/>
      <c r="R467" s="11" t="n"/>
      <c r="S467" s="11" t="n"/>
      <c r="T467" s="17" t="n"/>
      <c r="U467" s="17" t="n"/>
    </row>
    <row r="468">
      <c r="A468" s="10" t="n"/>
      <c r="B468" s="11" t="n"/>
      <c r="C468" s="11" t="n"/>
      <c r="D468" s="11" t="n"/>
      <c r="E468" s="12" t="n"/>
      <c r="F468" s="12" t="n"/>
      <c r="G468" s="12" t="n"/>
      <c r="H468" s="11" t="n"/>
      <c r="I468" s="13" t="n"/>
      <c r="J468" s="14">
        <f>IF(A468="","",IF(C468="Long",F468-E468,E468-F468))</f>
        <v/>
      </c>
      <c r="K468" s="15">
        <f>IF(A468="","",J468*H468*D468)</f>
        <v/>
      </c>
      <c r="L468" s="15">
        <f>IF(A468="","",K468-I468)</f>
        <v/>
      </c>
      <c r="M468" s="15">
        <f>IF(A468="","",IF(G468="","",ABS(E468-G468)*H468*D468))</f>
        <v/>
      </c>
      <c r="N468" s="16">
        <f>IF(A468="","",IF(M468="","",IF(M468=0,"",L468/M468)))</f>
        <v/>
      </c>
      <c r="O468" s="11" t="n"/>
      <c r="P468" s="11" t="n"/>
      <c r="Q468" s="11" t="n"/>
      <c r="R468" s="11" t="n"/>
      <c r="S468" s="11" t="n"/>
      <c r="T468" s="17" t="n"/>
      <c r="U468" s="17" t="n"/>
    </row>
    <row r="469">
      <c r="A469" s="10" t="n"/>
      <c r="B469" s="11" t="n"/>
      <c r="C469" s="11" t="n"/>
      <c r="D469" s="11" t="n"/>
      <c r="E469" s="12" t="n"/>
      <c r="F469" s="12" t="n"/>
      <c r="G469" s="12" t="n"/>
      <c r="H469" s="11" t="n"/>
      <c r="I469" s="13" t="n"/>
      <c r="J469" s="14">
        <f>IF(A469="","",IF(C469="Long",F469-E469,E469-F469))</f>
        <v/>
      </c>
      <c r="K469" s="15">
        <f>IF(A469="","",J469*H469*D469)</f>
        <v/>
      </c>
      <c r="L469" s="15">
        <f>IF(A469="","",K469-I469)</f>
        <v/>
      </c>
      <c r="M469" s="15">
        <f>IF(A469="","",IF(G469="","",ABS(E469-G469)*H469*D469))</f>
        <v/>
      </c>
      <c r="N469" s="16">
        <f>IF(A469="","",IF(M469="","",IF(M469=0,"",L469/M469)))</f>
        <v/>
      </c>
      <c r="O469" s="11" t="n"/>
      <c r="P469" s="11" t="n"/>
      <c r="Q469" s="11" t="n"/>
      <c r="R469" s="11" t="n"/>
      <c r="S469" s="11" t="n"/>
      <c r="T469" s="17" t="n"/>
      <c r="U469" s="17" t="n"/>
    </row>
    <row r="470">
      <c r="A470" s="10" t="n"/>
      <c r="B470" s="11" t="n"/>
      <c r="C470" s="11" t="n"/>
      <c r="D470" s="11" t="n"/>
      <c r="E470" s="12" t="n"/>
      <c r="F470" s="12" t="n"/>
      <c r="G470" s="12" t="n"/>
      <c r="H470" s="11" t="n"/>
      <c r="I470" s="13" t="n"/>
      <c r="J470" s="14">
        <f>IF(A470="","",IF(C470="Long",F470-E470,E470-F470))</f>
        <v/>
      </c>
      <c r="K470" s="15">
        <f>IF(A470="","",J470*H470*D470)</f>
        <v/>
      </c>
      <c r="L470" s="15">
        <f>IF(A470="","",K470-I470)</f>
        <v/>
      </c>
      <c r="M470" s="15">
        <f>IF(A470="","",IF(G470="","",ABS(E470-G470)*H470*D470))</f>
        <v/>
      </c>
      <c r="N470" s="16">
        <f>IF(A470="","",IF(M470="","",IF(M470=0,"",L470/M470)))</f>
        <v/>
      </c>
      <c r="O470" s="11" t="n"/>
      <c r="P470" s="11" t="n"/>
      <c r="Q470" s="11" t="n"/>
      <c r="R470" s="11" t="n"/>
      <c r="S470" s="11" t="n"/>
      <c r="T470" s="17" t="n"/>
      <c r="U470" s="17" t="n"/>
    </row>
    <row r="471">
      <c r="A471" s="10" t="n"/>
      <c r="B471" s="11" t="n"/>
      <c r="C471" s="11" t="n"/>
      <c r="D471" s="11" t="n"/>
      <c r="E471" s="12" t="n"/>
      <c r="F471" s="12" t="n"/>
      <c r="G471" s="12" t="n"/>
      <c r="H471" s="11" t="n"/>
      <c r="I471" s="13" t="n"/>
      <c r="J471" s="14">
        <f>IF(A471="","",IF(C471="Long",F471-E471,E471-F471))</f>
        <v/>
      </c>
      <c r="K471" s="15">
        <f>IF(A471="","",J471*H471*D471)</f>
        <v/>
      </c>
      <c r="L471" s="15">
        <f>IF(A471="","",K471-I471)</f>
        <v/>
      </c>
      <c r="M471" s="15">
        <f>IF(A471="","",IF(G471="","",ABS(E471-G471)*H471*D471))</f>
        <v/>
      </c>
      <c r="N471" s="16">
        <f>IF(A471="","",IF(M471="","",IF(M471=0,"",L471/M471)))</f>
        <v/>
      </c>
      <c r="O471" s="11" t="n"/>
      <c r="P471" s="11" t="n"/>
      <c r="Q471" s="11" t="n"/>
      <c r="R471" s="11" t="n"/>
      <c r="S471" s="11" t="n"/>
      <c r="T471" s="17" t="n"/>
      <c r="U471" s="17" t="n"/>
    </row>
    <row r="472">
      <c r="A472" s="10" t="n"/>
      <c r="B472" s="11" t="n"/>
      <c r="C472" s="11" t="n"/>
      <c r="D472" s="11" t="n"/>
      <c r="E472" s="12" t="n"/>
      <c r="F472" s="12" t="n"/>
      <c r="G472" s="12" t="n"/>
      <c r="H472" s="11" t="n"/>
      <c r="I472" s="13" t="n"/>
      <c r="J472" s="14">
        <f>IF(A472="","",IF(C472="Long",F472-E472,E472-F472))</f>
        <v/>
      </c>
      <c r="K472" s="15">
        <f>IF(A472="","",J472*H472*D472)</f>
        <v/>
      </c>
      <c r="L472" s="15">
        <f>IF(A472="","",K472-I472)</f>
        <v/>
      </c>
      <c r="M472" s="15">
        <f>IF(A472="","",IF(G472="","",ABS(E472-G472)*H472*D472))</f>
        <v/>
      </c>
      <c r="N472" s="16">
        <f>IF(A472="","",IF(M472="","",IF(M472=0,"",L472/M472)))</f>
        <v/>
      </c>
      <c r="O472" s="11" t="n"/>
      <c r="P472" s="11" t="n"/>
      <c r="Q472" s="11" t="n"/>
      <c r="R472" s="11" t="n"/>
      <c r="S472" s="11" t="n"/>
      <c r="T472" s="17" t="n"/>
      <c r="U472" s="17" t="n"/>
    </row>
    <row r="473">
      <c r="A473" s="10" t="n"/>
      <c r="B473" s="11" t="n"/>
      <c r="C473" s="11" t="n"/>
      <c r="D473" s="11" t="n"/>
      <c r="E473" s="12" t="n"/>
      <c r="F473" s="12" t="n"/>
      <c r="G473" s="12" t="n"/>
      <c r="H473" s="11" t="n"/>
      <c r="I473" s="13" t="n"/>
      <c r="J473" s="14">
        <f>IF(A473="","",IF(C473="Long",F473-E473,E473-F473))</f>
        <v/>
      </c>
      <c r="K473" s="15">
        <f>IF(A473="","",J473*H473*D473)</f>
        <v/>
      </c>
      <c r="L473" s="15">
        <f>IF(A473="","",K473-I473)</f>
        <v/>
      </c>
      <c r="M473" s="15">
        <f>IF(A473="","",IF(G473="","",ABS(E473-G473)*H473*D473))</f>
        <v/>
      </c>
      <c r="N473" s="16">
        <f>IF(A473="","",IF(M473="","",IF(M473=0,"",L473/M473)))</f>
        <v/>
      </c>
      <c r="O473" s="11" t="n"/>
      <c r="P473" s="11" t="n"/>
      <c r="Q473" s="11" t="n"/>
      <c r="R473" s="11" t="n"/>
      <c r="S473" s="11" t="n"/>
      <c r="T473" s="17" t="n"/>
      <c r="U473" s="17" t="n"/>
    </row>
    <row r="474">
      <c r="A474" s="10" t="n"/>
      <c r="B474" s="11" t="n"/>
      <c r="C474" s="11" t="n"/>
      <c r="D474" s="11" t="n"/>
      <c r="E474" s="12" t="n"/>
      <c r="F474" s="12" t="n"/>
      <c r="G474" s="12" t="n"/>
      <c r="H474" s="11" t="n"/>
      <c r="I474" s="13" t="n"/>
      <c r="J474" s="14">
        <f>IF(A474="","",IF(C474="Long",F474-E474,E474-F474))</f>
        <v/>
      </c>
      <c r="K474" s="15">
        <f>IF(A474="","",J474*H474*D474)</f>
        <v/>
      </c>
      <c r="L474" s="15">
        <f>IF(A474="","",K474-I474)</f>
        <v/>
      </c>
      <c r="M474" s="15">
        <f>IF(A474="","",IF(G474="","",ABS(E474-G474)*H474*D474))</f>
        <v/>
      </c>
      <c r="N474" s="16">
        <f>IF(A474="","",IF(M474="","",IF(M474=0,"",L474/M474)))</f>
        <v/>
      </c>
      <c r="O474" s="11" t="n"/>
      <c r="P474" s="11" t="n"/>
      <c r="Q474" s="11" t="n"/>
      <c r="R474" s="11" t="n"/>
      <c r="S474" s="11" t="n"/>
      <c r="T474" s="17" t="n"/>
      <c r="U474" s="17" t="n"/>
    </row>
    <row r="475">
      <c r="A475" s="10" t="n"/>
      <c r="B475" s="11" t="n"/>
      <c r="C475" s="11" t="n"/>
      <c r="D475" s="11" t="n"/>
      <c r="E475" s="12" t="n"/>
      <c r="F475" s="12" t="n"/>
      <c r="G475" s="12" t="n"/>
      <c r="H475" s="11" t="n"/>
      <c r="I475" s="13" t="n"/>
      <c r="J475" s="14">
        <f>IF(A475="","",IF(C475="Long",F475-E475,E475-F475))</f>
        <v/>
      </c>
      <c r="K475" s="15">
        <f>IF(A475="","",J475*H475*D475)</f>
        <v/>
      </c>
      <c r="L475" s="15">
        <f>IF(A475="","",K475-I475)</f>
        <v/>
      </c>
      <c r="M475" s="15">
        <f>IF(A475="","",IF(G475="","",ABS(E475-G475)*H475*D475))</f>
        <v/>
      </c>
      <c r="N475" s="16">
        <f>IF(A475="","",IF(M475="","",IF(M475=0,"",L475/M475)))</f>
        <v/>
      </c>
      <c r="O475" s="11" t="n"/>
      <c r="P475" s="11" t="n"/>
      <c r="Q475" s="11" t="n"/>
      <c r="R475" s="11" t="n"/>
      <c r="S475" s="11" t="n"/>
      <c r="T475" s="17" t="n"/>
      <c r="U475" s="17" t="n"/>
    </row>
    <row r="476">
      <c r="A476" s="10" t="n"/>
      <c r="B476" s="11" t="n"/>
      <c r="C476" s="11" t="n"/>
      <c r="D476" s="11" t="n"/>
      <c r="E476" s="12" t="n"/>
      <c r="F476" s="12" t="n"/>
      <c r="G476" s="12" t="n"/>
      <c r="H476" s="11" t="n"/>
      <c r="I476" s="13" t="n"/>
      <c r="J476" s="14">
        <f>IF(A476="","",IF(C476="Long",F476-E476,E476-F476))</f>
        <v/>
      </c>
      <c r="K476" s="15">
        <f>IF(A476="","",J476*H476*D476)</f>
        <v/>
      </c>
      <c r="L476" s="15">
        <f>IF(A476="","",K476-I476)</f>
        <v/>
      </c>
      <c r="M476" s="15">
        <f>IF(A476="","",IF(G476="","",ABS(E476-G476)*H476*D476))</f>
        <v/>
      </c>
      <c r="N476" s="16">
        <f>IF(A476="","",IF(M476="","",IF(M476=0,"",L476/M476)))</f>
        <v/>
      </c>
      <c r="O476" s="11" t="n"/>
      <c r="P476" s="11" t="n"/>
      <c r="Q476" s="11" t="n"/>
      <c r="R476" s="11" t="n"/>
      <c r="S476" s="11" t="n"/>
      <c r="T476" s="17" t="n"/>
      <c r="U476" s="17" t="n"/>
    </row>
    <row r="477">
      <c r="A477" s="10" t="n"/>
      <c r="B477" s="11" t="n"/>
      <c r="C477" s="11" t="n"/>
      <c r="D477" s="11" t="n"/>
      <c r="E477" s="12" t="n"/>
      <c r="F477" s="12" t="n"/>
      <c r="G477" s="12" t="n"/>
      <c r="H477" s="11" t="n"/>
      <c r="I477" s="13" t="n"/>
      <c r="J477" s="14">
        <f>IF(A477="","",IF(C477="Long",F477-E477,E477-F477))</f>
        <v/>
      </c>
      <c r="K477" s="15">
        <f>IF(A477="","",J477*H477*D477)</f>
        <v/>
      </c>
      <c r="L477" s="15">
        <f>IF(A477="","",K477-I477)</f>
        <v/>
      </c>
      <c r="M477" s="15">
        <f>IF(A477="","",IF(G477="","",ABS(E477-G477)*H477*D477))</f>
        <v/>
      </c>
      <c r="N477" s="16">
        <f>IF(A477="","",IF(M477="","",IF(M477=0,"",L477/M477)))</f>
        <v/>
      </c>
      <c r="O477" s="11" t="n"/>
      <c r="P477" s="11" t="n"/>
      <c r="Q477" s="11" t="n"/>
      <c r="R477" s="11" t="n"/>
      <c r="S477" s="11" t="n"/>
      <c r="T477" s="17" t="n"/>
      <c r="U477" s="17" t="n"/>
    </row>
    <row r="478">
      <c r="A478" s="10" t="n"/>
      <c r="B478" s="11" t="n"/>
      <c r="C478" s="11" t="n"/>
      <c r="D478" s="11" t="n"/>
      <c r="E478" s="12" t="n"/>
      <c r="F478" s="12" t="n"/>
      <c r="G478" s="12" t="n"/>
      <c r="H478" s="11" t="n"/>
      <c r="I478" s="13" t="n"/>
      <c r="J478" s="14">
        <f>IF(A478="","",IF(C478="Long",F478-E478,E478-F478))</f>
        <v/>
      </c>
      <c r="K478" s="15">
        <f>IF(A478="","",J478*H478*D478)</f>
        <v/>
      </c>
      <c r="L478" s="15">
        <f>IF(A478="","",K478-I478)</f>
        <v/>
      </c>
      <c r="M478" s="15">
        <f>IF(A478="","",IF(G478="","",ABS(E478-G478)*H478*D478))</f>
        <v/>
      </c>
      <c r="N478" s="16">
        <f>IF(A478="","",IF(M478="","",IF(M478=0,"",L478/M478)))</f>
        <v/>
      </c>
      <c r="O478" s="11" t="n"/>
      <c r="P478" s="11" t="n"/>
      <c r="Q478" s="11" t="n"/>
      <c r="R478" s="11" t="n"/>
      <c r="S478" s="11" t="n"/>
      <c r="T478" s="17" t="n"/>
      <c r="U478" s="17" t="n"/>
    </row>
    <row r="479">
      <c r="A479" s="10" t="n"/>
      <c r="B479" s="11" t="n"/>
      <c r="C479" s="11" t="n"/>
      <c r="D479" s="11" t="n"/>
      <c r="E479" s="12" t="n"/>
      <c r="F479" s="12" t="n"/>
      <c r="G479" s="12" t="n"/>
      <c r="H479" s="11" t="n"/>
      <c r="I479" s="13" t="n"/>
      <c r="J479" s="14">
        <f>IF(A479="","",IF(C479="Long",F479-E479,E479-F479))</f>
        <v/>
      </c>
      <c r="K479" s="15">
        <f>IF(A479="","",J479*H479*D479)</f>
        <v/>
      </c>
      <c r="L479" s="15">
        <f>IF(A479="","",K479-I479)</f>
        <v/>
      </c>
      <c r="M479" s="15">
        <f>IF(A479="","",IF(G479="","",ABS(E479-G479)*H479*D479))</f>
        <v/>
      </c>
      <c r="N479" s="16">
        <f>IF(A479="","",IF(M479="","",IF(M479=0,"",L479/M479)))</f>
        <v/>
      </c>
      <c r="O479" s="11" t="n"/>
      <c r="P479" s="11" t="n"/>
      <c r="Q479" s="11" t="n"/>
      <c r="R479" s="11" t="n"/>
      <c r="S479" s="11" t="n"/>
      <c r="T479" s="17" t="n"/>
      <c r="U479" s="17" t="n"/>
    </row>
    <row r="480">
      <c r="A480" s="10" t="n"/>
      <c r="B480" s="11" t="n"/>
      <c r="C480" s="11" t="n"/>
      <c r="D480" s="11" t="n"/>
      <c r="E480" s="12" t="n"/>
      <c r="F480" s="12" t="n"/>
      <c r="G480" s="12" t="n"/>
      <c r="H480" s="11" t="n"/>
      <c r="I480" s="13" t="n"/>
      <c r="J480" s="14">
        <f>IF(A480="","",IF(C480="Long",F480-E480,E480-F480))</f>
        <v/>
      </c>
      <c r="K480" s="15">
        <f>IF(A480="","",J480*H480*D480)</f>
        <v/>
      </c>
      <c r="L480" s="15">
        <f>IF(A480="","",K480-I480)</f>
        <v/>
      </c>
      <c r="M480" s="15">
        <f>IF(A480="","",IF(G480="","",ABS(E480-G480)*H480*D480))</f>
        <v/>
      </c>
      <c r="N480" s="16">
        <f>IF(A480="","",IF(M480="","",IF(M480=0,"",L480/M480)))</f>
        <v/>
      </c>
      <c r="O480" s="11" t="n"/>
      <c r="P480" s="11" t="n"/>
      <c r="Q480" s="11" t="n"/>
      <c r="R480" s="11" t="n"/>
      <c r="S480" s="11" t="n"/>
      <c r="T480" s="17" t="n"/>
      <c r="U480" s="17" t="n"/>
    </row>
    <row r="481">
      <c r="A481" s="10" t="n"/>
      <c r="B481" s="11" t="n"/>
      <c r="C481" s="11" t="n"/>
      <c r="D481" s="11" t="n"/>
      <c r="E481" s="12" t="n"/>
      <c r="F481" s="12" t="n"/>
      <c r="G481" s="12" t="n"/>
      <c r="H481" s="11" t="n"/>
      <c r="I481" s="13" t="n"/>
      <c r="J481" s="14">
        <f>IF(A481="","",IF(C481="Long",F481-E481,E481-F481))</f>
        <v/>
      </c>
      <c r="K481" s="15">
        <f>IF(A481="","",J481*H481*D481)</f>
        <v/>
      </c>
      <c r="L481" s="15">
        <f>IF(A481="","",K481-I481)</f>
        <v/>
      </c>
      <c r="M481" s="15">
        <f>IF(A481="","",IF(G481="","",ABS(E481-G481)*H481*D481))</f>
        <v/>
      </c>
      <c r="N481" s="16">
        <f>IF(A481="","",IF(M481="","",IF(M481=0,"",L481/M481)))</f>
        <v/>
      </c>
      <c r="O481" s="11" t="n"/>
      <c r="P481" s="11" t="n"/>
      <c r="Q481" s="11" t="n"/>
      <c r="R481" s="11" t="n"/>
      <c r="S481" s="11" t="n"/>
      <c r="T481" s="17" t="n"/>
      <c r="U481" s="17" t="n"/>
    </row>
    <row r="482">
      <c r="A482" s="10" t="n"/>
      <c r="B482" s="11" t="n"/>
      <c r="C482" s="11" t="n"/>
      <c r="D482" s="11" t="n"/>
      <c r="E482" s="12" t="n"/>
      <c r="F482" s="12" t="n"/>
      <c r="G482" s="12" t="n"/>
      <c r="H482" s="11" t="n"/>
      <c r="I482" s="13" t="n"/>
      <c r="J482" s="14">
        <f>IF(A482="","",IF(C482="Long",F482-E482,E482-F482))</f>
        <v/>
      </c>
      <c r="K482" s="15">
        <f>IF(A482="","",J482*H482*D482)</f>
        <v/>
      </c>
      <c r="L482" s="15">
        <f>IF(A482="","",K482-I482)</f>
        <v/>
      </c>
      <c r="M482" s="15">
        <f>IF(A482="","",IF(G482="","",ABS(E482-G482)*H482*D482))</f>
        <v/>
      </c>
      <c r="N482" s="16">
        <f>IF(A482="","",IF(M482="","",IF(M482=0,"",L482/M482)))</f>
        <v/>
      </c>
      <c r="O482" s="11" t="n"/>
      <c r="P482" s="11" t="n"/>
      <c r="Q482" s="11" t="n"/>
      <c r="R482" s="11" t="n"/>
      <c r="S482" s="11" t="n"/>
      <c r="T482" s="17" t="n"/>
      <c r="U482" s="17" t="n"/>
    </row>
    <row r="483">
      <c r="A483" s="10" t="n"/>
      <c r="B483" s="11" t="n"/>
      <c r="C483" s="11" t="n"/>
      <c r="D483" s="11" t="n"/>
      <c r="E483" s="12" t="n"/>
      <c r="F483" s="12" t="n"/>
      <c r="G483" s="12" t="n"/>
      <c r="H483" s="11" t="n"/>
      <c r="I483" s="13" t="n"/>
      <c r="J483" s="14">
        <f>IF(A483="","",IF(C483="Long",F483-E483,E483-F483))</f>
        <v/>
      </c>
      <c r="K483" s="15">
        <f>IF(A483="","",J483*H483*D483)</f>
        <v/>
      </c>
      <c r="L483" s="15">
        <f>IF(A483="","",K483-I483)</f>
        <v/>
      </c>
      <c r="M483" s="15">
        <f>IF(A483="","",IF(G483="","",ABS(E483-G483)*H483*D483))</f>
        <v/>
      </c>
      <c r="N483" s="16">
        <f>IF(A483="","",IF(M483="","",IF(M483=0,"",L483/M483)))</f>
        <v/>
      </c>
      <c r="O483" s="11" t="n"/>
      <c r="P483" s="11" t="n"/>
      <c r="Q483" s="11" t="n"/>
      <c r="R483" s="11" t="n"/>
      <c r="S483" s="11" t="n"/>
      <c r="T483" s="17" t="n"/>
      <c r="U483" s="17" t="n"/>
    </row>
    <row r="484">
      <c r="A484" s="10" t="n"/>
      <c r="B484" s="11" t="n"/>
      <c r="C484" s="11" t="n"/>
      <c r="D484" s="11" t="n"/>
      <c r="E484" s="12" t="n"/>
      <c r="F484" s="12" t="n"/>
      <c r="G484" s="12" t="n"/>
      <c r="H484" s="11" t="n"/>
      <c r="I484" s="13" t="n"/>
      <c r="J484" s="14">
        <f>IF(A484="","",IF(C484="Long",F484-E484,E484-F484))</f>
        <v/>
      </c>
      <c r="K484" s="15">
        <f>IF(A484="","",J484*H484*D484)</f>
        <v/>
      </c>
      <c r="L484" s="15">
        <f>IF(A484="","",K484-I484)</f>
        <v/>
      </c>
      <c r="M484" s="15">
        <f>IF(A484="","",IF(G484="","",ABS(E484-G484)*H484*D484))</f>
        <v/>
      </c>
      <c r="N484" s="16">
        <f>IF(A484="","",IF(M484="","",IF(M484=0,"",L484/M484)))</f>
        <v/>
      </c>
      <c r="O484" s="11" t="n"/>
      <c r="P484" s="11" t="n"/>
      <c r="Q484" s="11" t="n"/>
      <c r="R484" s="11" t="n"/>
      <c r="S484" s="11" t="n"/>
      <c r="T484" s="17" t="n"/>
      <c r="U484" s="17" t="n"/>
    </row>
    <row r="485">
      <c r="A485" s="10" t="n"/>
      <c r="B485" s="11" t="n"/>
      <c r="C485" s="11" t="n"/>
      <c r="D485" s="11" t="n"/>
      <c r="E485" s="12" t="n"/>
      <c r="F485" s="12" t="n"/>
      <c r="G485" s="12" t="n"/>
      <c r="H485" s="11" t="n"/>
      <c r="I485" s="13" t="n"/>
      <c r="J485" s="14">
        <f>IF(A485="","",IF(C485="Long",F485-E485,E485-F485))</f>
        <v/>
      </c>
      <c r="K485" s="15">
        <f>IF(A485="","",J485*H485*D485)</f>
        <v/>
      </c>
      <c r="L485" s="15">
        <f>IF(A485="","",K485-I485)</f>
        <v/>
      </c>
      <c r="M485" s="15">
        <f>IF(A485="","",IF(G485="","",ABS(E485-G485)*H485*D485))</f>
        <v/>
      </c>
      <c r="N485" s="16">
        <f>IF(A485="","",IF(M485="","",IF(M485=0,"",L485/M485)))</f>
        <v/>
      </c>
      <c r="O485" s="11" t="n"/>
      <c r="P485" s="11" t="n"/>
      <c r="Q485" s="11" t="n"/>
      <c r="R485" s="11" t="n"/>
      <c r="S485" s="11" t="n"/>
      <c r="T485" s="17" t="n"/>
      <c r="U485" s="17" t="n"/>
    </row>
    <row r="486">
      <c r="A486" s="10" t="n"/>
      <c r="B486" s="11" t="n"/>
      <c r="C486" s="11" t="n"/>
      <c r="D486" s="11" t="n"/>
      <c r="E486" s="12" t="n"/>
      <c r="F486" s="12" t="n"/>
      <c r="G486" s="12" t="n"/>
      <c r="H486" s="11" t="n"/>
      <c r="I486" s="13" t="n"/>
      <c r="J486" s="14">
        <f>IF(A486="","",IF(C486="Long",F486-E486,E486-F486))</f>
        <v/>
      </c>
      <c r="K486" s="15">
        <f>IF(A486="","",J486*H486*D486)</f>
        <v/>
      </c>
      <c r="L486" s="15">
        <f>IF(A486="","",K486-I486)</f>
        <v/>
      </c>
      <c r="M486" s="15">
        <f>IF(A486="","",IF(G486="","",ABS(E486-G486)*H486*D486))</f>
        <v/>
      </c>
      <c r="N486" s="16">
        <f>IF(A486="","",IF(M486="","",IF(M486=0,"",L486/M486)))</f>
        <v/>
      </c>
      <c r="O486" s="11" t="n"/>
      <c r="P486" s="11" t="n"/>
      <c r="Q486" s="11" t="n"/>
      <c r="R486" s="11" t="n"/>
      <c r="S486" s="11" t="n"/>
      <c r="T486" s="17" t="n"/>
      <c r="U486" s="17" t="n"/>
    </row>
    <row r="487">
      <c r="A487" s="10" t="n"/>
      <c r="B487" s="11" t="n"/>
      <c r="C487" s="11" t="n"/>
      <c r="D487" s="11" t="n"/>
      <c r="E487" s="12" t="n"/>
      <c r="F487" s="12" t="n"/>
      <c r="G487" s="12" t="n"/>
      <c r="H487" s="11" t="n"/>
      <c r="I487" s="13" t="n"/>
      <c r="J487" s="14">
        <f>IF(A487="","",IF(C487="Long",F487-E487,E487-F487))</f>
        <v/>
      </c>
      <c r="K487" s="15">
        <f>IF(A487="","",J487*H487*D487)</f>
        <v/>
      </c>
      <c r="L487" s="15">
        <f>IF(A487="","",K487-I487)</f>
        <v/>
      </c>
      <c r="M487" s="15">
        <f>IF(A487="","",IF(G487="","",ABS(E487-G487)*H487*D487))</f>
        <v/>
      </c>
      <c r="N487" s="16">
        <f>IF(A487="","",IF(M487="","",IF(M487=0,"",L487/M487)))</f>
        <v/>
      </c>
      <c r="O487" s="11" t="n"/>
      <c r="P487" s="11" t="n"/>
      <c r="Q487" s="11" t="n"/>
      <c r="R487" s="11" t="n"/>
      <c r="S487" s="11" t="n"/>
      <c r="T487" s="17" t="n"/>
      <c r="U487" s="17" t="n"/>
    </row>
    <row r="488">
      <c r="A488" s="10" t="n"/>
      <c r="B488" s="11" t="n"/>
      <c r="C488" s="11" t="n"/>
      <c r="D488" s="11" t="n"/>
      <c r="E488" s="12" t="n"/>
      <c r="F488" s="12" t="n"/>
      <c r="G488" s="12" t="n"/>
      <c r="H488" s="11" t="n"/>
      <c r="I488" s="13" t="n"/>
      <c r="J488" s="14">
        <f>IF(A488="","",IF(C488="Long",F488-E488,E488-F488))</f>
        <v/>
      </c>
      <c r="K488" s="15">
        <f>IF(A488="","",J488*H488*D488)</f>
        <v/>
      </c>
      <c r="L488" s="15">
        <f>IF(A488="","",K488-I488)</f>
        <v/>
      </c>
      <c r="M488" s="15">
        <f>IF(A488="","",IF(G488="","",ABS(E488-G488)*H488*D488))</f>
        <v/>
      </c>
      <c r="N488" s="16">
        <f>IF(A488="","",IF(M488="","",IF(M488=0,"",L488/M488)))</f>
        <v/>
      </c>
      <c r="O488" s="11" t="n"/>
      <c r="P488" s="11" t="n"/>
      <c r="Q488" s="11" t="n"/>
      <c r="R488" s="11" t="n"/>
      <c r="S488" s="11" t="n"/>
      <c r="T488" s="17" t="n"/>
      <c r="U488" s="17" t="n"/>
    </row>
    <row r="489">
      <c r="A489" s="10" t="n"/>
      <c r="B489" s="11" t="n"/>
      <c r="C489" s="11" t="n"/>
      <c r="D489" s="11" t="n"/>
      <c r="E489" s="12" t="n"/>
      <c r="F489" s="12" t="n"/>
      <c r="G489" s="12" t="n"/>
      <c r="H489" s="11" t="n"/>
      <c r="I489" s="13" t="n"/>
      <c r="J489" s="14">
        <f>IF(A489="","",IF(C489="Long",F489-E489,E489-F489))</f>
        <v/>
      </c>
      <c r="K489" s="15">
        <f>IF(A489="","",J489*H489*D489)</f>
        <v/>
      </c>
      <c r="L489" s="15">
        <f>IF(A489="","",K489-I489)</f>
        <v/>
      </c>
      <c r="M489" s="15">
        <f>IF(A489="","",IF(G489="","",ABS(E489-G489)*H489*D489))</f>
        <v/>
      </c>
      <c r="N489" s="16">
        <f>IF(A489="","",IF(M489="","",IF(M489=0,"",L489/M489)))</f>
        <v/>
      </c>
      <c r="O489" s="11" t="n"/>
      <c r="P489" s="11" t="n"/>
      <c r="Q489" s="11" t="n"/>
      <c r="R489" s="11" t="n"/>
      <c r="S489" s="11" t="n"/>
      <c r="T489" s="17" t="n"/>
      <c r="U489" s="17" t="n"/>
    </row>
    <row r="490">
      <c r="A490" s="10" t="n"/>
      <c r="B490" s="11" t="n"/>
      <c r="C490" s="11" t="n"/>
      <c r="D490" s="11" t="n"/>
      <c r="E490" s="12" t="n"/>
      <c r="F490" s="12" t="n"/>
      <c r="G490" s="12" t="n"/>
      <c r="H490" s="11" t="n"/>
      <c r="I490" s="13" t="n"/>
      <c r="J490" s="14">
        <f>IF(A490="","",IF(C490="Long",F490-E490,E490-F490))</f>
        <v/>
      </c>
      <c r="K490" s="15">
        <f>IF(A490="","",J490*H490*D490)</f>
        <v/>
      </c>
      <c r="L490" s="15">
        <f>IF(A490="","",K490-I490)</f>
        <v/>
      </c>
      <c r="M490" s="15">
        <f>IF(A490="","",IF(G490="","",ABS(E490-G490)*H490*D490))</f>
        <v/>
      </c>
      <c r="N490" s="16">
        <f>IF(A490="","",IF(M490="","",IF(M490=0,"",L490/M490)))</f>
        <v/>
      </c>
      <c r="O490" s="11" t="n"/>
      <c r="P490" s="11" t="n"/>
      <c r="Q490" s="11" t="n"/>
      <c r="R490" s="11" t="n"/>
      <c r="S490" s="11" t="n"/>
      <c r="T490" s="17" t="n"/>
      <c r="U490" s="17" t="n"/>
    </row>
    <row r="491">
      <c r="A491" s="10" t="n"/>
      <c r="B491" s="11" t="n"/>
      <c r="C491" s="11" t="n"/>
      <c r="D491" s="11" t="n"/>
      <c r="E491" s="12" t="n"/>
      <c r="F491" s="12" t="n"/>
      <c r="G491" s="12" t="n"/>
      <c r="H491" s="11" t="n"/>
      <c r="I491" s="13" t="n"/>
      <c r="J491" s="14">
        <f>IF(A491="","",IF(C491="Long",F491-E491,E491-F491))</f>
        <v/>
      </c>
      <c r="K491" s="15">
        <f>IF(A491="","",J491*H491*D491)</f>
        <v/>
      </c>
      <c r="L491" s="15">
        <f>IF(A491="","",K491-I491)</f>
        <v/>
      </c>
      <c r="M491" s="15">
        <f>IF(A491="","",IF(G491="","",ABS(E491-G491)*H491*D491))</f>
        <v/>
      </c>
      <c r="N491" s="16">
        <f>IF(A491="","",IF(M491="","",IF(M491=0,"",L491/M491)))</f>
        <v/>
      </c>
      <c r="O491" s="11" t="n"/>
      <c r="P491" s="11" t="n"/>
      <c r="Q491" s="11" t="n"/>
      <c r="R491" s="11" t="n"/>
      <c r="S491" s="11" t="n"/>
      <c r="T491" s="17" t="n"/>
      <c r="U491" s="17" t="n"/>
    </row>
    <row r="492">
      <c r="A492" s="10" t="n"/>
      <c r="B492" s="11" t="n"/>
      <c r="C492" s="11" t="n"/>
      <c r="D492" s="11" t="n"/>
      <c r="E492" s="12" t="n"/>
      <c r="F492" s="12" t="n"/>
      <c r="G492" s="12" t="n"/>
      <c r="H492" s="11" t="n"/>
      <c r="I492" s="13" t="n"/>
      <c r="J492" s="14">
        <f>IF(A492="","",IF(C492="Long",F492-E492,E492-F492))</f>
        <v/>
      </c>
      <c r="K492" s="15">
        <f>IF(A492="","",J492*H492*D492)</f>
        <v/>
      </c>
      <c r="L492" s="15">
        <f>IF(A492="","",K492-I492)</f>
        <v/>
      </c>
      <c r="M492" s="15">
        <f>IF(A492="","",IF(G492="","",ABS(E492-G492)*H492*D492))</f>
        <v/>
      </c>
      <c r="N492" s="16">
        <f>IF(A492="","",IF(M492="","",IF(M492=0,"",L492/M492)))</f>
        <v/>
      </c>
      <c r="O492" s="11" t="n"/>
      <c r="P492" s="11" t="n"/>
      <c r="Q492" s="11" t="n"/>
      <c r="R492" s="11" t="n"/>
      <c r="S492" s="11" t="n"/>
      <c r="T492" s="17" t="n"/>
      <c r="U492" s="17" t="n"/>
    </row>
    <row r="493">
      <c r="A493" s="10" t="n"/>
      <c r="B493" s="11" t="n"/>
      <c r="C493" s="11" t="n"/>
      <c r="D493" s="11" t="n"/>
      <c r="E493" s="12" t="n"/>
      <c r="F493" s="12" t="n"/>
      <c r="G493" s="12" t="n"/>
      <c r="H493" s="11" t="n"/>
      <c r="I493" s="13" t="n"/>
      <c r="J493" s="14">
        <f>IF(A493="","",IF(C493="Long",F493-E493,E493-F493))</f>
        <v/>
      </c>
      <c r="K493" s="15">
        <f>IF(A493="","",J493*H493*D493)</f>
        <v/>
      </c>
      <c r="L493" s="15">
        <f>IF(A493="","",K493-I493)</f>
        <v/>
      </c>
      <c r="M493" s="15">
        <f>IF(A493="","",IF(G493="","",ABS(E493-G493)*H493*D493))</f>
        <v/>
      </c>
      <c r="N493" s="16">
        <f>IF(A493="","",IF(M493="","",IF(M493=0,"",L493/M493)))</f>
        <v/>
      </c>
      <c r="O493" s="11" t="n"/>
      <c r="P493" s="11" t="n"/>
      <c r="Q493" s="11" t="n"/>
      <c r="R493" s="11" t="n"/>
      <c r="S493" s="11" t="n"/>
      <c r="T493" s="17" t="n"/>
      <c r="U493" s="17" t="n"/>
    </row>
    <row r="494">
      <c r="A494" s="10" t="n"/>
      <c r="B494" s="11" t="n"/>
      <c r="C494" s="11" t="n"/>
      <c r="D494" s="11" t="n"/>
      <c r="E494" s="12" t="n"/>
      <c r="F494" s="12" t="n"/>
      <c r="G494" s="12" t="n"/>
      <c r="H494" s="11" t="n"/>
      <c r="I494" s="13" t="n"/>
      <c r="J494" s="14">
        <f>IF(A494="","",IF(C494="Long",F494-E494,E494-F494))</f>
        <v/>
      </c>
      <c r="K494" s="15">
        <f>IF(A494="","",J494*H494*D494)</f>
        <v/>
      </c>
      <c r="L494" s="15">
        <f>IF(A494="","",K494-I494)</f>
        <v/>
      </c>
      <c r="M494" s="15">
        <f>IF(A494="","",IF(G494="","",ABS(E494-G494)*H494*D494))</f>
        <v/>
      </c>
      <c r="N494" s="16">
        <f>IF(A494="","",IF(M494="","",IF(M494=0,"",L494/M494)))</f>
        <v/>
      </c>
      <c r="O494" s="11" t="n"/>
      <c r="P494" s="11" t="n"/>
      <c r="Q494" s="11" t="n"/>
      <c r="R494" s="11" t="n"/>
      <c r="S494" s="11" t="n"/>
      <c r="T494" s="17" t="n"/>
      <c r="U494" s="17" t="n"/>
    </row>
    <row r="495">
      <c r="A495" s="10" t="n"/>
      <c r="B495" s="11" t="n"/>
      <c r="C495" s="11" t="n"/>
      <c r="D495" s="11" t="n"/>
      <c r="E495" s="12" t="n"/>
      <c r="F495" s="12" t="n"/>
      <c r="G495" s="12" t="n"/>
      <c r="H495" s="11" t="n"/>
      <c r="I495" s="13" t="n"/>
      <c r="J495" s="14">
        <f>IF(A495="","",IF(C495="Long",F495-E495,E495-F495))</f>
        <v/>
      </c>
      <c r="K495" s="15">
        <f>IF(A495="","",J495*H495*D495)</f>
        <v/>
      </c>
      <c r="L495" s="15">
        <f>IF(A495="","",K495-I495)</f>
        <v/>
      </c>
      <c r="M495" s="15">
        <f>IF(A495="","",IF(G495="","",ABS(E495-G495)*H495*D495))</f>
        <v/>
      </c>
      <c r="N495" s="16">
        <f>IF(A495="","",IF(M495="","",IF(M495=0,"",L495/M495)))</f>
        <v/>
      </c>
      <c r="O495" s="11" t="n"/>
      <c r="P495" s="11" t="n"/>
      <c r="Q495" s="11" t="n"/>
      <c r="R495" s="11" t="n"/>
      <c r="S495" s="11" t="n"/>
      <c r="T495" s="17" t="n"/>
      <c r="U495" s="17" t="n"/>
    </row>
    <row r="496">
      <c r="A496" s="10" t="n"/>
      <c r="B496" s="11" t="n"/>
      <c r="C496" s="11" t="n"/>
      <c r="D496" s="11" t="n"/>
      <c r="E496" s="12" t="n"/>
      <c r="F496" s="12" t="n"/>
      <c r="G496" s="12" t="n"/>
      <c r="H496" s="11" t="n"/>
      <c r="I496" s="13" t="n"/>
      <c r="J496" s="14">
        <f>IF(A496="","",IF(C496="Long",F496-E496,E496-F496))</f>
        <v/>
      </c>
      <c r="K496" s="15">
        <f>IF(A496="","",J496*H496*D496)</f>
        <v/>
      </c>
      <c r="L496" s="15">
        <f>IF(A496="","",K496-I496)</f>
        <v/>
      </c>
      <c r="M496" s="15">
        <f>IF(A496="","",IF(G496="","",ABS(E496-G496)*H496*D496))</f>
        <v/>
      </c>
      <c r="N496" s="16">
        <f>IF(A496="","",IF(M496="","",IF(M496=0,"",L496/M496)))</f>
        <v/>
      </c>
      <c r="O496" s="11" t="n"/>
      <c r="P496" s="11" t="n"/>
      <c r="Q496" s="11" t="n"/>
      <c r="R496" s="11" t="n"/>
      <c r="S496" s="11" t="n"/>
      <c r="T496" s="17" t="n"/>
      <c r="U496" s="17" t="n"/>
    </row>
    <row r="497">
      <c r="A497" s="10" t="n"/>
      <c r="B497" s="11" t="n"/>
      <c r="C497" s="11" t="n"/>
      <c r="D497" s="11" t="n"/>
      <c r="E497" s="12" t="n"/>
      <c r="F497" s="12" t="n"/>
      <c r="G497" s="12" t="n"/>
      <c r="H497" s="11" t="n"/>
      <c r="I497" s="13" t="n"/>
      <c r="J497" s="14">
        <f>IF(A497="","",IF(C497="Long",F497-E497,E497-F497))</f>
        <v/>
      </c>
      <c r="K497" s="15">
        <f>IF(A497="","",J497*H497*D497)</f>
        <v/>
      </c>
      <c r="L497" s="15">
        <f>IF(A497="","",K497-I497)</f>
        <v/>
      </c>
      <c r="M497" s="15">
        <f>IF(A497="","",IF(G497="","",ABS(E497-G497)*H497*D497))</f>
        <v/>
      </c>
      <c r="N497" s="16">
        <f>IF(A497="","",IF(M497="","",IF(M497=0,"",L497/M497)))</f>
        <v/>
      </c>
      <c r="O497" s="11" t="n"/>
      <c r="P497" s="11" t="n"/>
      <c r="Q497" s="11" t="n"/>
      <c r="R497" s="11" t="n"/>
      <c r="S497" s="11" t="n"/>
      <c r="T497" s="17" t="n"/>
      <c r="U497" s="17" t="n"/>
    </row>
    <row r="498">
      <c r="A498" s="10" t="n"/>
      <c r="B498" s="11" t="n"/>
      <c r="C498" s="11" t="n"/>
      <c r="D498" s="11" t="n"/>
      <c r="E498" s="12" t="n"/>
      <c r="F498" s="12" t="n"/>
      <c r="G498" s="12" t="n"/>
      <c r="H498" s="11" t="n"/>
      <c r="I498" s="13" t="n"/>
      <c r="J498" s="14">
        <f>IF(A498="","",IF(C498="Long",F498-E498,E498-F498))</f>
        <v/>
      </c>
      <c r="K498" s="15">
        <f>IF(A498="","",J498*H498*D498)</f>
        <v/>
      </c>
      <c r="L498" s="15">
        <f>IF(A498="","",K498-I498)</f>
        <v/>
      </c>
      <c r="M498" s="15">
        <f>IF(A498="","",IF(G498="","",ABS(E498-G498)*H498*D498))</f>
        <v/>
      </c>
      <c r="N498" s="16">
        <f>IF(A498="","",IF(M498="","",IF(M498=0,"",L498/M498)))</f>
        <v/>
      </c>
      <c r="O498" s="11" t="n"/>
      <c r="P498" s="11" t="n"/>
      <c r="Q498" s="11" t="n"/>
      <c r="R498" s="11" t="n"/>
      <c r="S498" s="11" t="n"/>
      <c r="T498" s="17" t="n"/>
      <c r="U498" s="17" t="n"/>
    </row>
    <row r="499">
      <c r="A499" s="10" t="n"/>
      <c r="B499" s="11" t="n"/>
      <c r="C499" s="11" t="n"/>
      <c r="D499" s="11" t="n"/>
      <c r="E499" s="12" t="n"/>
      <c r="F499" s="12" t="n"/>
      <c r="G499" s="12" t="n"/>
      <c r="H499" s="11" t="n"/>
      <c r="I499" s="13" t="n"/>
      <c r="J499" s="14">
        <f>IF(A499="","",IF(C499="Long",F499-E499,E499-F499))</f>
        <v/>
      </c>
      <c r="K499" s="15">
        <f>IF(A499="","",J499*H499*D499)</f>
        <v/>
      </c>
      <c r="L499" s="15">
        <f>IF(A499="","",K499-I499)</f>
        <v/>
      </c>
      <c r="M499" s="15">
        <f>IF(A499="","",IF(G499="","",ABS(E499-G499)*H499*D499))</f>
        <v/>
      </c>
      <c r="N499" s="16">
        <f>IF(A499="","",IF(M499="","",IF(M499=0,"",L499/M499)))</f>
        <v/>
      </c>
      <c r="O499" s="11" t="n"/>
      <c r="P499" s="11" t="n"/>
      <c r="Q499" s="11" t="n"/>
      <c r="R499" s="11" t="n"/>
      <c r="S499" s="11" t="n"/>
      <c r="T499" s="17" t="n"/>
      <c r="U499" s="17" t="n"/>
    </row>
    <row r="500">
      <c r="A500" s="10" t="n"/>
      <c r="B500" s="11" t="n"/>
      <c r="C500" s="11" t="n"/>
      <c r="D500" s="11" t="n"/>
      <c r="E500" s="12" t="n"/>
      <c r="F500" s="12" t="n"/>
      <c r="G500" s="12" t="n"/>
      <c r="H500" s="11" t="n"/>
      <c r="I500" s="13" t="n"/>
      <c r="J500" s="14">
        <f>IF(A500="","",IF(C500="Long",F500-E500,E500-F500))</f>
        <v/>
      </c>
      <c r="K500" s="15">
        <f>IF(A500="","",J500*H500*D500)</f>
        <v/>
      </c>
      <c r="L500" s="15">
        <f>IF(A500="","",K500-I500)</f>
        <v/>
      </c>
      <c r="M500" s="15">
        <f>IF(A500="","",IF(G500="","",ABS(E500-G500)*H500*D500))</f>
        <v/>
      </c>
      <c r="N500" s="16">
        <f>IF(A500="","",IF(M500="","",IF(M500=0,"",L500/M500)))</f>
        <v/>
      </c>
      <c r="O500" s="11" t="n"/>
      <c r="P500" s="11" t="n"/>
      <c r="Q500" s="11" t="n"/>
      <c r="R500" s="11" t="n"/>
      <c r="S500" s="11" t="n"/>
      <c r="T500" s="17" t="n"/>
      <c r="U500" s="17" t="n"/>
    </row>
  </sheetData>
  <conditionalFormatting sqref="L2:L500">
    <cfRule type="cellIs" priority="1" operator="greaterThan" dxfId="0">
      <formula>0</formula>
    </cfRule>
    <cfRule type="cellIs" priority="2" operator="lessThan" dxfId="1">
      <formula>0</formula>
    </cfRule>
  </conditionalFormatting>
  <conditionalFormatting sqref="Q2:Q500">
    <cfRule type="expression" priority="3" dxfId="2">
      <formula>OR(Q2="A",Q2="B")</formula>
    </cfRule>
    <cfRule type="expression" priority="4" dxfId="3">
      <formula>OR(Q2="D",Q2="F")</formula>
    </cfRule>
  </conditionalFormatting>
  <conditionalFormatting sqref="P2:P500">
    <cfRule type="expression" priority="5" dxfId="3">
      <formula>P2="N"</formula>
    </cfRule>
  </conditionalFormatting>
  <dataValidations count="5">
    <dataValidation sqref="C2:C500" showDropDown="0" showInputMessage="0" showErrorMessage="0" allowBlank="1" type="list">
      <formula1>=Lists!$B$2:$B$3</formula1>
    </dataValidation>
    <dataValidation sqref="O2:O500" showDropDown="0" showInputMessage="0" showErrorMessage="0" allowBlank="1" type="list">
      <formula1>=Lists!$C$2:$C$30</formula1>
    </dataValidation>
    <dataValidation sqref="P2:P500" showDropDown="0" showInputMessage="0" showErrorMessage="0" allowBlank="1" type="list">
      <formula1>=Lists!$G$2:$G$3</formula1>
    </dataValidation>
    <dataValidation sqref="Q2:Q500" showDropDown="0" showInputMessage="0" showErrorMessage="0" allowBlank="1" type="list">
      <formula1>=Lists!$A$2:$A$6</formula1>
    </dataValidation>
    <dataValidation sqref="R2:R500 S2:S500" showDropDown="0" showInputMessage="0" showErrorMessage="0" allowBlank="1" type="list">
      <formula1>=Lists!$D$2:$D$40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2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8" customWidth="1" min="2" max="2"/>
    <col width="7" customWidth="1" min="3" max="3"/>
    <col width="22" customWidth="1" min="4" max="4"/>
    <col width="22" customWidth="1" min="5" max="5"/>
    <col width="10" customWidth="1" min="6" max="6"/>
    <col width="12" customWidth="1" min="7" max="7"/>
    <col width="48" customWidth="1" min="8" max="8"/>
  </cols>
  <sheetData>
    <row r="1">
      <c r="A1" s="8" t="inlineStr">
        <is>
          <t>Date</t>
        </is>
      </c>
      <c r="B1" s="8" t="inlineStr">
        <is>
          <t>Symbol</t>
        </is>
      </c>
      <c r="C1" s="8" t="inlineStr">
        <is>
          <t>Side</t>
        </is>
      </c>
      <c r="D1" s="8" t="inlineStr">
        <is>
          <t>Setup</t>
        </is>
      </c>
      <c r="E1" s="8" t="inlineStr">
        <is>
          <t>Reason</t>
        </is>
      </c>
      <c r="F1" s="8" t="inlineStr">
        <is>
          <t>Good skip?</t>
        </is>
      </c>
      <c r="G1" s="8" t="inlineStr">
        <is>
          <t>If taken (R)</t>
        </is>
      </c>
      <c r="H1" s="8" t="inlineStr">
        <is>
          <t>Note</t>
        </is>
      </c>
    </row>
    <row r="2">
      <c r="A2" s="10" t="n">
        <v>46273</v>
      </c>
      <c r="B2" s="11" t="inlineStr">
        <is>
          <t>MNQ</t>
        </is>
      </c>
      <c r="C2" s="11" t="inlineStr">
        <is>
          <t>Long</t>
        </is>
      </c>
      <c r="D2" s="11" t="inlineStr">
        <is>
          <t>Opening range breakout</t>
        </is>
      </c>
      <c r="E2" s="11" t="inlineStr">
        <is>
          <t>Hesitation or fear</t>
        </is>
      </c>
      <c r="F2" s="18">
        <f>IF(E2="","",IFERROR(INDEX(Lists!$F$2:$F$8,MATCH(E2,Lists!$E$2:$E$8,0)),"No"))</f>
        <v/>
      </c>
      <c r="G2" s="19" t="n">
        <v>2.5</v>
      </c>
      <c r="H2" s="17" t="inlineStr">
        <is>
          <t>Saw it, waited one more candle, it left without me.</t>
        </is>
      </c>
    </row>
    <row r="3">
      <c r="A3" s="10" t="n">
        <v>46274</v>
      </c>
      <c r="B3" s="11" t="inlineStr">
        <is>
          <t>MES</t>
        </is>
      </c>
      <c r="C3" s="11" t="inlineStr">
        <is>
          <t>Short</t>
        </is>
      </c>
      <c r="D3" s="11" t="inlineStr">
        <is>
          <t>Range fade</t>
        </is>
      </c>
      <c r="E3" s="11" t="inlineStr">
        <is>
          <t>Felt the pull, said no</t>
        </is>
      </c>
      <c r="F3" s="18">
        <f>IF(E3="","",IFERROR(INDEX(Lists!$F$2:$F$8,MATCH(E3,Lists!$E$2:$E$8,0)),"No"))</f>
        <v/>
      </c>
      <c r="G3" s="19" t="n">
        <v>-1</v>
      </c>
      <c r="H3" s="17" t="inlineStr">
        <is>
          <t>Wanted in badly. Did not click. It went the other way.</t>
        </is>
      </c>
    </row>
    <row r="4">
      <c r="A4" s="10" t="n"/>
      <c r="B4" s="11" t="n"/>
      <c r="C4" s="11" t="n"/>
      <c r="D4" s="11" t="n"/>
      <c r="E4" s="11" t="n"/>
      <c r="F4" s="18">
        <f>IF(E4="","",IFERROR(INDEX(Lists!$F$2:$F$8,MATCH(E4,Lists!$E$2:$E$8,0)),"No"))</f>
        <v/>
      </c>
      <c r="G4" s="19" t="n"/>
      <c r="H4" s="17" t="n"/>
    </row>
    <row r="5">
      <c r="A5" s="10" t="n"/>
      <c r="B5" s="11" t="n"/>
      <c r="C5" s="11" t="n"/>
      <c r="D5" s="11" t="n"/>
      <c r="E5" s="11" t="n"/>
      <c r="F5" s="18">
        <f>IF(E5="","",IFERROR(INDEX(Lists!$F$2:$F$8,MATCH(E5,Lists!$E$2:$E$8,0)),"No"))</f>
        <v/>
      </c>
      <c r="G5" s="19" t="n"/>
      <c r="H5" s="17" t="n"/>
    </row>
    <row r="6">
      <c r="A6" s="10" t="n"/>
      <c r="B6" s="11" t="n"/>
      <c r="C6" s="11" t="n"/>
      <c r="D6" s="11" t="n"/>
      <c r="E6" s="11" t="n"/>
      <c r="F6" s="18">
        <f>IF(E6="","",IFERROR(INDEX(Lists!$F$2:$F$8,MATCH(E6,Lists!$E$2:$E$8,0)),"No"))</f>
        <v/>
      </c>
      <c r="G6" s="19" t="n"/>
      <c r="H6" s="17" t="n"/>
    </row>
    <row r="7">
      <c r="A7" s="10" t="n"/>
      <c r="B7" s="11" t="n"/>
      <c r="C7" s="11" t="n"/>
      <c r="D7" s="11" t="n"/>
      <c r="E7" s="11" t="n"/>
      <c r="F7" s="18">
        <f>IF(E7="","",IFERROR(INDEX(Lists!$F$2:$F$8,MATCH(E7,Lists!$E$2:$E$8,0)),"No"))</f>
        <v/>
      </c>
      <c r="G7" s="19" t="n"/>
      <c r="H7" s="17" t="n"/>
    </row>
    <row r="8">
      <c r="A8" s="10" t="n"/>
      <c r="B8" s="11" t="n"/>
      <c r="C8" s="11" t="n"/>
      <c r="D8" s="11" t="n"/>
      <c r="E8" s="11" t="n"/>
      <c r="F8" s="18">
        <f>IF(E8="","",IFERROR(INDEX(Lists!$F$2:$F$8,MATCH(E8,Lists!$E$2:$E$8,0)),"No"))</f>
        <v/>
      </c>
      <c r="G8" s="19" t="n"/>
      <c r="H8" s="17" t="n"/>
    </row>
    <row r="9">
      <c r="A9" s="10" t="n"/>
      <c r="B9" s="11" t="n"/>
      <c r="C9" s="11" t="n"/>
      <c r="D9" s="11" t="n"/>
      <c r="E9" s="11" t="n"/>
      <c r="F9" s="18">
        <f>IF(E9="","",IFERROR(INDEX(Lists!$F$2:$F$8,MATCH(E9,Lists!$E$2:$E$8,0)),"No"))</f>
        <v/>
      </c>
      <c r="G9" s="19" t="n"/>
      <c r="H9" s="17" t="n"/>
    </row>
    <row r="10">
      <c r="A10" s="10" t="n"/>
      <c r="B10" s="11" t="n"/>
      <c r="C10" s="11" t="n"/>
      <c r="D10" s="11" t="n"/>
      <c r="E10" s="11" t="n"/>
      <c r="F10" s="18">
        <f>IF(E10="","",IFERROR(INDEX(Lists!$F$2:$F$8,MATCH(E10,Lists!$E$2:$E$8,0)),"No"))</f>
        <v/>
      </c>
      <c r="G10" s="19" t="n"/>
      <c r="H10" s="17" t="n"/>
    </row>
    <row r="11">
      <c r="A11" s="10" t="n"/>
      <c r="B11" s="11" t="n"/>
      <c r="C11" s="11" t="n"/>
      <c r="D11" s="11" t="n"/>
      <c r="E11" s="11" t="n"/>
      <c r="F11" s="18">
        <f>IF(E11="","",IFERROR(INDEX(Lists!$F$2:$F$8,MATCH(E11,Lists!$E$2:$E$8,0)),"No"))</f>
        <v/>
      </c>
      <c r="G11" s="19" t="n"/>
      <c r="H11" s="17" t="n"/>
    </row>
    <row r="12">
      <c r="A12" s="10" t="n"/>
      <c r="B12" s="11" t="n"/>
      <c r="C12" s="11" t="n"/>
      <c r="D12" s="11" t="n"/>
      <c r="E12" s="11" t="n"/>
      <c r="F12" s="18">
        <f>IF(E12="","",IFERROR(INDEX(Lists!$F$2:$F$8,MATCH(E12,Lists!$E$2:$E$8,0)),"No"))</f>
        <v/>
      </c>
      <c r="G12" s="19" t="n"/>
      <c r="H12" s="17" t="n"/>
    </row>
    <row r="13">
      <c r="A13" s="10" t="n"/>
      <c r="B13" s="11" t="n"/>
      <c r="C13" s="11" t="n"/>
      <c r="D13" s="11" t="n"/>
      <c r="E13" s="11" t="n"/>
      <c r="F13" s="18">
        <f>IF(E13="","",IFERROR(INDEX(Lists!$F$2:$F$8,MATCH(E13,Lists!$E$2:$E$8,0)),"No"))</f>
        <v/>
      </c>
      <c r="G13" s="19" t="n"/>
      <c r="H13" s="17" t="n"/>
    </row>
    <row r="14">
      <c r="A14" s="10" t="n"/>
      <c r="B14" s="11" t="n"/>
      <c r="C14" s="11" t="n"/>
      <c r="D14" s="11" t="n"/>
      <c r="E14" s="11" t="n"/>
      <c r="F14" s="18">
        <f>IF(E14="","",IFERROR(INDEX(Lists!$F$2:$F$8,MATCH(E14,Lists!$E$2:$E$8,0)),"No"))</f>
        <v/>
      </c>
      <c r="G14" s="19" t="n"/>
      <c r="H14" s="17" t="n"/>
    </row>
    <row r="15">
      <c r="A15" s="10" t="n"/>
      <c r="B15" s="11" t="n"/>
      <c r="C15" s="11" t="n"/>
      <c r="D15" s="11" t="n"/>
      <c r="E15" s="11" t="n"/>
      <c r="F15" s="18">
        <f>IF(E15="","",IFERROR(INDEX(Lists!$F$2:$F$8,MATCH(E15,Lists!$E$2:$E$8,0)),"No"))</f>
        <v/>
      </c>
      <c r="G15" s="19" t="n"/>
      <c r="H15" s="17" t="n"/>
    </row>
    <row r="16">
      <c r="A16" s="10" t="n"/>
      <c r="B16" s="11" t="n"/>
      <c r="C16" s="11" t="n"/>
      <c r="D16" s="11" t="n"/>
      <c r="E16" s="11" t="n"/>
      <c r="F16" s="18">
        <f>IF(E16="","",IFERROR(INDEX(Lists!$F$2:$F$8,MATCH(E16,Lists!$E$2:$E$8,0)),"No"))</f>
        <v/>
      </c>
      <c r="G16" s="19" t="n"/>
      <c r="H16" s="17" t="n"/>
    </row>
    <row r="17">
      <c r="A17" s="10" t="n"/>
      <c r="B17" s="11" t="n"/>
      <c r="C17" s="11" t="n"/>
      <c r="D17" s="11" t="n"/>
      <c r="E17" s="11" t="n"/>
      <c r="F17" s="18">
        <f>IF(E17="","",IFERROR(INDEX(Lists!$F$2:$F$8,MATCH(E17,Lists!$E$2:$E$8,0)),"No"))</f>
        <v/>
      </c>
      <c r="G17" s="19" t="n"/>
      <c r="H17" s="17" t="n"/>
    </row>
    <row r="18">
      <c r="A18" s="10" t="n"/>
      <c r="B18" s="11" t="n"/>
      <c r="C18" s="11" t="n"/>
      <c r="D18" s="11" t="n"/>
      <c r="E18" s="11" t="n"/>
      <c r="F18" s="18">
        <f>IF(E18="","",IFERROR(INDEX(Lists!$F$2:$F$8,MATCH(E18,Lists!$E$2:$E$8,0)),"No"))</f>
        <v/>
      </c>
      <c r="G18" s="19" t="n"/>
      <c r="H18" s="17" t="n"/>
    </row>
    <row r="19">
      <c r="A19" s="10" t="n"/>
      <c r="B19" s="11" t="n"/>
      <c r="C19" s="11" t="n"/>
      <c r="D19" s="11" t="n"/>
      <c r="E19" s="11" t="n"/>
      <c r="F19" s="18">
        <f>IF(E19="","",IFERROR(INDEX(Lists!$F$2:$F$8,MATCH(E19,Lists!$E$2:$E$8,0)),"No"))</f>
        <v/>
      </c>
      <c r="G19" s="19" t="n"/>
      <c r="H19" s="17" t="n"/>
    </row>
    <row r="20">
      <c r="A20" s="10" t="n"/>
      <c r="B20" s="11" t="n"/>
      <c r="C20" s="11" t="n"/>
      <c r="D20" s="11" t="n"/>
      <c r="E20" s="11" t="n"/>
      <c r="F20" s="18">
        <f>IF(E20="","",IFERROR(INDEX(Lists!$F$2:$F$8,MATCH(E20,Lists!$E$2:$E$8,0)),"No"))</f>
        <v/>
      </c>
      <c r="G20" s="19" t="n"/>
      <c r="H20" s="17" t="n"/>
    </row>
    <row r="21">
      <c r="A21" s="10" t="n"/>
      <c r="B21" s="11" t="n"/>
      <c r="C21" s="11" t="n"/>
      <c r="D21" s="11" t="n"/>
      <c r="E21" s="11" t="n"/>
      <c r="F21" s="18">
        <f>IF(E21="","",IFERROR(INDEX(Lists!$F$2:$F$8,MATCH(E21,Lists!$E$2:$E$8,0)),"No"))</f>
        <v/>
      </c>
      <c r="G21" s="19" t="n"/>
      <c r="H21" s="17" t="n"/>
    </row>
    <row r="22">
      <c r="A22" s="10" t="n"/>
      <c r="B22" s="11" t="n"/>
      <c r="C22" s="11" t="n"/>
      <c r="D22" s="11" t="n"/>
      <c r="E22" s="11" t="n"/>
      <c r="F22" s="18">
        <f>IF(E22="","",IFERROR(INDEX(Lists!$F$2:$F$8,MATCH(E22,Lists!$E$2:$E$8,0)),"No"))</f>
        <v/>
      </c>
      <c r="G22" s="19" t="n"/>
      <c r="H22" s="17" t="n"/>
    </row>
    <row r="23">
      <c r="A23" s="10" t="n"/>
      <c r="B23" s="11" t="n"/>
      <c r="C23" s="11" t="n"/>
      <c r="D23" s="11" t="n"/>
      <c r="E23" s="11" t="n"/>
      <c r="F23" s="18">
        <f>IF(E23="","",IFERROR(INDEX(Lists!$F$2:$F$8,MATCH(E23,Lists!$E$2:$E$8,0)),"No"))</f>
        <v/>
      </c>
      <c r="G23" s="19" t="n"/>
      <c r="H23" s="17" t="n"/>
    </row>
    <row r="24">
      <c r="A24" s="10" t="n"/>
      <c r="B24" s="11" t="n"/>
      <c r="C24" s="11" t="n"/>
      <c r="D24" s="11" t="n"/>
      <c r="E24" s="11" t="n"/>
      <c r="F24" s="18">
        <f>IF(E24="","",IFERROR(INDEX(Lists!$F$2:$F$8,MATCH(E24,Lists!$E$2:$E$8,0)),"No"))</f>
        <v/>
      </c>
      <c r="G24" s="19" t="n"/>
      <c r="H24" s="17" t="n"/>
    </row>
    <row r="25">
      <c r="A25" s="10" t="n"/>
      <c r="B25" s="11" t="n"/>
      <c r="C25" s="11" t="n"/>
      <c r="D25" s="11" t="n"/>
      <c r="E25" s="11" t="n"/>
      <c r="F25" s="18">
        <f>IF(E25="","",IFERROR(INDEX(Lists!$F$2:$F$8,MATCH(E25,Lists!$E$2:$E$8,0)),"No"))</f>
        <v/>
      </c>
      <c r="G25" s="19" t="n"/>
      <c r="H25" s="17" t="n"/>
    </row>
    <row r="26">
      <c r="A26" s="10" t="n"/>
      <c r="B26" s="11" t="n"/>
      <c r="C26" s="11" t="n"/>
      <c r="D26" s="11" t="n"/>
      <c r="E26" s="11" t="n"/>
      <c r="F26" s="18">
        <f>IF(E26="","",IFERROR(INDEX(Lists!$F$2:$F$8,MATCH(E26,Lists!$E$2:$E$8,0)),"No"))</f>
        <v/>
      </c>
      <c r="G26" s="19" t="n"/>
      <c r="H26" s="17" t="n"/>
    </row>
    <row r="27">
      <c r="A27" s="10" t="n"/>
      <c r="B27" s="11" t="n"/>
      <c r="C27" s="11" t="n"/>
      <c r="D27" s="11" t="n"/>
      <c r="E27" s="11" t="n"/>
      <c r="F27" s="18">
        <f>IF(E27="","",IFERROR(INDEX(Lists!$F$2:$F$8,MATCH(E27,Lists!$E$2:$E$8,0)),"No"))</f>
        <v/>
      </c>
      <c r="G27" s="19" t="n"/>
      <c r="H27" s="17" t="n"/>
    </row>
    <row r="28">
      <c r="A28" s="10" t="n"/>
      <c r="B28" s="11" t="n"/>
      <c r="C28" s="11" t="n"/>
      <c r="D28" s="11" t="n"/>
      <c r="E28" s="11" t="n"/>
      <c r="F28" s="18">
        <f>IF(E28="","",IFERROR(INDEX(Lists!$F$2:$F$8,MATCH(E28,Lists!$E$2:$E$8,0)),"No"))</f>
        <v/>
      </c>
      <c r="G28" s="19" t="n"/>
      <c r="H28" s="17" t="n"/>
    </row>
    <row r="29">
      <c r="A29" s="10" t="n"/>
      <c r="B29" s="11" t="n"/>
      <c r="C29" s="11" t="n"/>
      <c r="D29" s="11" t="n"/>
      <c r="E29" s="11" t="n"/>
      <c r="F29" s="18">
        <f>IF(E29="","",IFERROR(INDEX(Lists!$F$2:$F$8,MATCH(E29,Lists!$E$2:$E$8,0)),"No"))</f>
        <v/>
      </c>
      <c r="G29" s="19" t="n"/>
      <c r="H29" s="17" t="n"/>
    </row>
    <row r="30">
      <c r="A30" s="10" t="n"/>
      <c r="B30" s="11" t="n"/>
      <c r="C30" s="11" t="n"/>
      <c r="D30" s="11" t="n"/>
      <c r="E30" s="11" t="n"/>
      <c r="F30" s="18">
        <f>IF(E30="","",IFERROR(INDEX(Lists!$F$2:$F$8,MATCH(E30,Lists!$E$2:$E$8,0)),"No"))</f>
        <v/>
      </c>
      <c r="G30" s="19" t="n"/>
      <c r="H30" s="17" t="n"/>
    </row>
    <row r="31">
      <c r="A31" s="10" t="n"/>
      <c r="B31" s="11" t="n"/>
      <c r="C31" s="11" t="n"/>
      <c r="D31" s="11" t="n"/>
      <c r="E31" s="11" t="n"/>
      <c r="F31" s="18">
        <f>IF(E31="","",IFERROR(INDEX(Lists!$F$2:$F$8,MATCH(E31,Lists!$E$2:$E$8,0)),"No"))</f>
        <v/>
      </c>
      <c r="G31" s="19" t="n"/>
      <c r="H31" s="17" t="n"/>
    </row>
    <row r="32">
      <c r="A32" s="10" t="n"/>
      <c r="B32" s="11" t="n"/>
      <c r="C32" s="11" t="n"/>
      <c r="D32" s="11" t="n"/>
      <c r="E32" s="11" t="n"/>
      <c r="F32" s="18">
        <f>IF(E32="","",IFERROR(INDEX(Lists!$F$2:$F$8,MATCH(E32,Lists!$E$2:$E$8,0)),"No"))</f>
        <v/>
      </c>
      <c r="G32" s="19" t="n"/>
      <c r="H32" s="17" t="n"/>
    </row>
    <row r="33">
      <c r="A33" s="10" t="n"/>
      <c r="B33" s="11" t="n"/>
      <c r="C33" s="11" t="n"/>
      <c r="D33" s="11" t="n"/>
      <c r="E33" s="11" t="n"/>
      <c r="F33" s="18">
        <f>IF(E33="","",IFERROR(INDEX(Lists!$F$2:$F$8,MATCH(E33,Lists!$E$2:$E$8,0)),"No"))</f>
        <v/>
      </c>
      <c r="G33" s="19" t="n"/>
      <c r="H33" s="17" t="n"/>
    </row>
    <row r="34">
      <c r="A34" s="10" t="n"/>
      <c r="B34" s="11" t="n"/>
      <c r="C34" s="11" t="n"/>
      <c r="D34" s="11" t="n"/>
      <c r="E34" s="11" t="n"/>
      <c r="F34" s="18">
        <f>IF(E34="","",IFERROR(INDEX(Lists!$F$2:$F$8,MATCH(E34,Lists!$E$2:$E$8,0)),"No"))</f>
        <v/>
      </c>
      <c r="G34" s="19" t="n"/>
      <c r="H34" s="17" t="n"/>
    </row>
    <row r="35">
      <c r="A35" s="10" t="n"/>
      <c r="B35" s="11" t="n"/>
      <c r="C35" s="11" t="n"/>
      <c r="D35" s="11" t="n"/>
      <c r="E35" s="11" t="n"/>
      <c r="F35" s="18">
        <f>IF(E35="","",IFERROR(INDEX(Lists!$F$2:$F$8,MATCH(E35,Lists!$E$2:$E$8,0)),"No"))</f>
        <v/>
      </c>
      <c r="G35" s="19" t="n"/>
      <c r="H35" s="17" t="n"/>
    </row>
    <row r="36">
      <c r="A36" s="10" t="n"/>
      <c r="B36" s="11" t="n"/>
      <c r="C36" s="11" t="n"/>
      <c r="D36" s="11" t="n"/>
      <c r="E36" s="11" t="n"/>
      <c r="F36" s="18">
        <f>IF(E36="","",IFERROR(INDEX(Lists!$F$2:$F$8,MATCH(E36,Lists!$E$2:$E$8,0)),"No"))</f>
        <v/>
      </c>
      <c r="G36" s="19" t="n"/>
      <c r="H36" s="17" t="n"/>
    </row>
    <row r="37">
      <c r="A37" s="10" t="n"/>
      <c r="B37" s="11" t="n"/>
      <c r="C37" s="11" t="n"/>
      <c r="D37" s="11" t="n"/>
      <c r="E37" s="11" t="n"/>
      <c r="F37" s="18">
        <f>IF(E37="","",IFERROR(INDEX(Lists!$F$2:$F$8,MATCH(E37,Lists!$E$2:$E$8,0)),"No"))</f>
        <v/>
      </c>
      <c r="G37" s="19" t="n"/>
      <c r="H37" s="17" t="n"/>
    </row>
    <row r="38">
      <c r="A38" s="10" t="n"/>
      <c r="B38" s="11" t="n"/>
      <c r="C38" s="11" t="n"/>
      <c r="D38" s="11" t="n"/>
      <c r="E38" s="11" t="n"/>
      <c r="F38" s="18">
        <f>IF(E38="","",IFERROR(INDEX(Lists!$F$2:$F$8,MATCH(E38,Lists!$E$2:$E$8,0)),"No"))</f>
        <v/>
      </c>
      <c r="G38" s="19" t="n"/>
      <c r="H38" s="17" t="n"/>
    </row>
    <row r="39">
      <c r="A39" s="10" t="n"/>
      <c r="B39" s="11" t="n"/>
      <c r="C39" s="11" t="n"/>
      <c r="D39" s="11" t="n"/>
      <c r="E39" s="11" t="n"/>
      <c r="F39" s="18">
        <f>IF(E39="","",IFERROR(INDEX(Lists!$F$2:$F$8,MATCH(E39,Lists!$E$2:$E$8,0)),"No"))</f>
        <v/>
      </c>
      <c r="G39" s="19" t="n"/>
      <c r="H39" s="17" t="n"/>
    </row>
    <row r="40">
      <c r="A40" s="10" t="n"/>
      <c r="B40" s="11" t="n"/>
      <c r="C40" s="11" t="n"/>
      <c r="D40" s="11" t="n"/>
      <c r="E40" s="11" t="n"/>
      <c r="F40" s="18">
        <f>IF(E40="","",IFERROR(INDEX(Lists!$F$2:$F$8,MATCH(E40,Lists!$E$2:$E$8,0)),"No"))</f>
        <v/>
      </c>
      <c r="G40" s="19" t="n"/>
      <c r="H40" s="17" t="n"/>
    </row>
    <row r="41">
      <c r="A41" s="10" t="n"/>
      <c r="B41" s="11" t="n"/>
      <c r="C41" s="11" t="n"/>
      <c r="D41" s="11" t="n"/>
      <c r="E41" s="11" t="n"/>
      <c r="F41" s="18">
        <f>IF(E41="","",IFERROR(INDEX(Lists!$F$2:$F$8,MATCH(E41,Lists!$E$2:$E$8,0)),"No"))</f>
        <v/>
      </c>
      <c r="G41" s="19" t="n"/>
      <c r="H41" s="17" t="n"/>
    </row>
    <row r="42">
      <c r="A42" s="10" t="n"/>
      <c r="B42" s="11" t="n"/>
      <c r="C42" s="11" t="n"/>
      <c r="D42" s="11" t="n"/>
      <c r="E42" s="11" t="n"/>
      <c r="F42" s="18">
        <f>IF(E42="","",IFERROR(INDEX(Lists!$F$2:$F$8,MATCH(E42,Lists!$E$2:$E$8,0)),"No"))</f>
        <v/>
      </c>
      <c r="G42" s="19" t="n"/>
      <c r="H42" s="17" t="n"/>
    </row>
    <row r="43">
      <c r="A43" s="10" t="n"/>
      <c r="B43" s="11" t="n"/>
      <c r="C43" s="11" t="n"/>
      <c r="D43" s="11" t="n"/>
      <c r="E43" s="11" t="n"/>
      <c r="F43" s="18">
        <f>IF(E43="","",IFERROR(INDEX(Lists!$F$2:$F$8,MATCH(E43,Lists!$E$2:$E$8,0)),"No"))</f>
        <v/>
      </c>
      <c r="G43" s="19" t="n"/>
      <c r="H43" s="17" t="n"/>
    </row>
    <row r="44">
      <c r="A44" s="10" t="n"/>
      <c r="B44" s="11" t="n"/>
      <c r="C44" s="11" t="n"/>
      <c r="D44" s="11" t="n"/>
      <c r="E44" s="11" t="n"/>
      <c r="F44" s="18">
        <f>IF(E44="","",IFERROR(INDEX(Lists!$F$2:$F$8,MATCH(E44,Lists!$E$2:$E$8,0)),"No"))</f>
        <v/>
      </c>
      <c r="G44" s="19" t="n"/>
      <c r="H44" s="17" t="n"/>
    </row>
    <row r="45">
      <c r="A45" s="10" t="n"/>
      <c r="B45" s="11" t="n"/>
      <c r="C45" s="11" t="n"/>
      <c r="D45" s="11" t="n"/>
      <c r="E45" s="11" t="n"/>
      <c r="F45" s="18">
        <f>IF(E45="","",IFERROR(INDEX(Lists!$F$2:$F$8,MATCH(E45,Lists!$E$2:$E$8,0)),"No"))</f>
        <v/>
      </c>
      <c r="G45" s="19" t="n"/>
      <c r="H45" s="17" t="n"/>
    </row>
    <row r="46">
      <c r="A46" s="10" t="n"/>
      <c r="B46" s="11" t="n"/>
      <c r="C46" s="11" t="n"/>
      <c r="D46" s="11" t="n"/>
      <c r="E46" s="11" t="n"/>
      <c r="F46" s="18">
        <f>IF(E46="","",IFERROR(INDEX(Lists!$F$2:$F$8,MATCH(E46,Lists!$E$2:$E$8,0)),"No"))</f>
        <v/>
      </c>
      <c r="G46" s="19" t="n"/>
      <c r="H46" s="17" t="n"/>
    </row>
    <row r="47">
      <c r="A47" s="10" t="n"/>
      <c r="B47" s="11" t="n"/>
      <c r="C47" s="11" t="n"/>
      <c r="D47" s="11" t="n"/>
      <c r="E47" s="11" t="n"/>
      <c r="F47" s="18">
        <f>IF(E47="","",IFERROR(INDEX(Lists!$F$2:$F$8,MATCH(E47,Lists!$E$2:$E$8,0)),"No"))</f>
        <v/>
      </c>
      <c r="G47" s="19" t="n"/>
      <c r="H47" s="17" t="n"/>
    </row>
    <row r="48">
      <c r="A48" s="10" t="n"/>
      <c r="B48" s="11" t="n"/>
      <c r="C48" s="11" t="n"/>
      <c r="D48" s="11" t="n"/>
      <c r="E48" s="11" t="n"/>
      <c r="F48" s="18">
        <f>IF(E48="","",IFERROR(INDEX(Lists!$F$2:$F$8,MATCH(E48,Lists!$E$2:$E$8,0)),"No"))</f>
        <v/>
      </c>
      <c r="G48" s="19" t="n"/>
      <c r="H48" s="17" t="n"/>
    </row>
    <row r="49">
      <c r="A49" s="10" t="n"/>
      <c r="B49" s="11" t="n"/>
      <c r="C49" s="11" t="n"/>
      <c r="D49" s="11" t="n"/>
      <c r="E49" s="11" t="n"/>
      <c r="F49" s="18">
        <f>IF(E49="","",IFERROR(INDEX(Lists!$F$2:$F$8,MATCH(E49,Lists!$E$2:$E$8,0)),"No"))</f>
        <v/>
      </c>
      <c r="G49" s="19" t="n"/>
      <c r="H49" s="17" t="n"/>
    </row>
    <row r="50">
      <c r="A50" s="10" t="n"/>
      <c r="B50" s="11" t="n"/>
      <c r="C50" s="11" t="n"/>
      <c r="D50" s="11" t="n"/>
      <c r="E50" s="11" t="n"/>
      <c r="F50" s="18">
        <f>IF(E50="","",IFERROR(INDEX(Lists!$F$2:$F$8,MATCH(E50,Lists!$E$2:$E$8,0)),"No"))</f>
        <v/>
      </c>
      <c r="G50" s="19" t="n"/>
      <c r="H50" s="17" t="n"/>
    </row>
    <row r="51">
      <c r="A51" s="10" t="n"/>
      <c r="B51" s="11" t="n"/>
      <c r="C51" s="11" t="n"/>
      <c r="D51" s="11" t="n"/>
      <c r="E51" s="11" t="n"/>
      <c r="F51" s="18">
        <f>IF(E51="","",IFERROR(INDEX(Lists!$F$2:$F$8,MATCH(E51,Lists!$E$2:$E$8,0)),"No"))</f>
        <v/>
      </c>
      <c r="G51" s="19" t="n"/>
      <c r="H51" s="17" t="n"/>
    </row>
    <row r="52">
      <c r="A52" s="10" t="n"/>
      <c r="B52" s="11" t="n"/>
      <c r="C52" s="11" t="n"/>
      <c r="D52" s="11" t="n"/>
      <c r="E52" s="11" t="n"/>
      <c r="F52" s="18">
        <f>IF(E52="","",IFERROR(INDEX(Lists!$F$2:$F$8,MATCH(E52,Lists!$E$2:$E$8,0)),"No"))</f>
        <v/>
      </c>
      <c r="G52" s="19" t="n"/>
      <c r="H52" s="17" t="n"/>
    </row>
    <row r="53">
      <c r="A53" s="10" t="n"/>
      <c r="B53" s="11" t="n"/>
      <c r="C53" s="11" t="n"/>
      <c r="D53" s="11" t="n"/>
      <c r="E53" s="11" t="n"/>
      <c r="F53" s="18">
        <f>IF(E53="","",IFERROR(INDEX(Lists!$F$2:$F$8,MATCH(E53,Lists!$E$2:$E$8,0)),"No"))</f>
        <v/>
      </c>
      <c r="G53" s="19" t="n"/>
      <c r="H53" s="17" t="n"/>
    </row>
    <row r="54">
      <c r="A54" s="10" t="n"/>
      <c r="B54" s="11" t="n"/>
      <c r="C54" s="11" t="n"/>
      <c r="D54" s="11" t="n"/>
      <c r="E54" s="11" t="n"/>
      <c r="F54" s="18">
        <f>IF(E54="","",IFERROR(INDEX(Lists!$F$2:$F$8,MATCH(E54,Lists!$E$2:$E$8,0)),"No"))</f>
        <v/>
      </c>
      <c r="G54" s="19" t="n"/>
      <c r="H54" s="17" t="n"/>
    </row>
    <row r="55">
      <c r="A55" s="10" t="n"/>
      <c r="B55" s="11" t="n"/>
      <c r="C55" s="11" t="n"/>
      <c r="D55" s="11" t="n"/>
      <c r="E55" s="11" t="n"/>
      <c r="F55" s="18">
        <f>IF(E55="","",IFERROR(INDEX(Lists!$F$2:$F$8,MATCH(E55,Lists!$E$2:$E$8,0)),"No"))</f>
        <v/>
      </c>
      <c r="G55" s="19" t="n"/>
      <c r="H55" s="17" t="n"/>
    </row>
    <row r="56">
      <c r="A56" s="10" t="n"/>
      <c r="B56" s="11" t="n"/>
      <c r="C56" s="11" t="n"/>
      <c r="D56" s="11" t="n"/>
      <c r="E56" s="11" t="n"/>
      <c r="F56" s="18">
        <f>IF(E56="","",IFERROR(INDEX(Lists!$F$2:$F$8,MATCH(E56,Lists!$E$2:$E$8,0)),"No"))</f>
        <v/>
      </c>
      <c r="G56" s="19" t="n"/>
      <c r="H56" s="17" t="n"/>
    </row>
    <row r="57">
      <c r="A57" s="10" t="n"/>
      <c r="B57" s="11" t="n"/>
      <c r="C57" s="11" t="n"/>
      <c r="D57" s="11" t="n"/>
      <c r="E57" s="11" t="n"/>
      <c r="F57" s="18">
        <f>IF(E57="","",IFERROR(INDEX(Lists!$F$2:$F$8,MATCH(E57,Lists!$E$2:$E$8,0)),"No"))</f>
        <v/>
      </c>
      <c r="G57" s="19" t="n"/>
      <c r="H57" s="17" t="n"/>
    </row>
    <row r="58">
      <c r="A58" s="10" t="n"/>
      <c r="B58" s="11" t="n"/>
      <c r="C58" s="11" t="n"/>
      <c r="D58" s="11" t="n"/>
      <c r="E58" s="11" t="n"/>
      <c r="F58" s="18">
        <f>IF(E58="","",IFERROR(INDEX(Lists!$F$2:$F$8,MATCH(E58,Lists!$E$2:$E$8,0)),"No"))</f>
        <v/>
      </c>
      <c r="G58" s="19" t="n"/>
      <c r="H58" s="17" t="n"/>
    </row>
    <row r="59">
      <c r="A59" s="10" t="n"/>
      <c r="B59" s="11" t="n"/>
      <c r="C59" s="11" t="n"/>
      <c r="D59" s="11" t="n"/>
      <c r="E59" s="11" t="n"/>
      <c r="F59" s="18">
        <f>IF(E59="","",IFERROR(INDEX(Lists!$F$2:$F$8,MATCH(E59,Lists!$E$2:$E$8,0)),"No"))</f>
        <v/>
      </c>
      <c r="G59" s="19" t="n"/>
      <c r="H59" s="17" t="n"/>
    </row>
    <row r="60">
      <c r="A60" s="10" t="n"/>
      <c r="B60" s="11" t="n"/>
      <c r="C60" s="11" t="n"/>
      <c r="D60" s="11" t="n"/>
      <c r="E60" s="11" t="n"/>
      <c r="F60" s="18">
        <f>IF(E60="","",IFERROR(INDEX(Lists!$F$2:$F$8,MATCH(E60,Lists!$E$2:$E$8,0)),"No"))</f>
        <v/>
      </c>
      <c r="G60" s="19" t="n"/>
      <c r="H60" s="17" t="n"/>
    </row>
    <row r="61">
      <c r="A61" s="10" t="n"/>
      <c r="B61" s="11" t="n"/>
      <c r="C61" s="11" t="n"/>
      <c r="D61" s="11" t="n"/>
      <c r="E61" s="11" t="n"/>
      <c r="F61" s="18">
        <f>IF(E61="","",IFERROR(INDEX(Lists!$F$2:$F$8,MATCH(E61,Lists!$E$2:$E$8,0)),"No"))</f>
        <v/>
      </c>
      <c r="G61" s="19" t="n"/>
      <c r="H61" s="17" t="n"/>
    </row>
    <row r="62">
      <c r="A62" s="10" t="n"/>
      <c r="B62" s="11" t="n"/>
      <c r="C62" s="11" t="n"/>
      <c r="D62" s="11" t="n"/>
      <c r="E62" s="11" t="n"/>
      <c r="F62" s="18">
        <f>IF(E62="","",IFERROR(INDEX(Lists!$F$2:$F$8,MATCH(E62,Lists!$E$2:$E$8,0)),"No"))</f>
        <v/>
      </c>
      <c r="G62" s="19" t="n"/>
      <c r="H62" s="17" t="n"/>
    </row>
    <row r="63">
      <c r="A63" s="10" t="n"/>
      <c r="B63" s="11" t="n"/>
      <c r="C63" s="11" t="n"/>
      <c r="D63" s="11" t="n"/>
      <c r="E63" s="11" t="n"/>
      <c r="F63" s="18">
        <f>IF(E63="","",IFERROR(INDEX(Lists!$F$2:$F$8,MATCH(E63,Lists!$E$2:$E$8,0)),"No"))</f>
        <v/>
      </c>
      <c r="G63" s="19" t="n"/>
      <c r="H63" s="17" t="n"/>
    </row>
    <row r="64">
      <c r="A64" s="10" t="n"/>
      <c r="B64" s="11" t="n"/>
      <c r="C64" s="11" t="n"/>
      <c r="D64" s="11" t="n"/>
      <c r="E64" s="11" t="n"/>
      <c r="F64" s="18">
        <f>IF(E64="","",IFERROR(INDEX(Lists!$F$2:$F$8,MATCH(E64,Lists!$E$2:$E$8,0)),"No"))</f>
        <v/>
      </c>
      <c r="G64" s="19" t="n"/>
      <c r="H64" s="17" t="n"/>
    </row>
    <row r="65">
      <c r="A65" s="10" t="n"/>
      <c r="B65" s="11" t="n"/>
      <c r="C65" s="11" t="n"/>
      <c r="D65" s="11" t="n"/>
      <c r="E65" s="11" t="n"/>
      <c r="F65" s="18">
        <f>IF(E65="","",IFERROR(INDEX(Lists!$F$2:$F$8,MATCH(E65,Lists!$E$2:$E$8,0)),"No"))</f>
        <v/>
      </c>
      <c r="G65" s="19" t="n"/>
      <c r="H65" s="17" t="n"/>
    </row>
    <row r="66">
      <c r="A66" s="10" t="n"/>
      <c r="B66" s="11" t="n"/>
      <c r="C66" s="11" t="n"/>
      <c r="D66" s="11" t="n"/>
      <c r="E66" s="11" t="n"/>
      <c r="F66" s="18">
        <f>IF(E66="","",IFERROR(INDEX(Lists!$F$2:$F$8,MATCH(E66,Lists!$E$2:$E$8,0)),"No"))</f>
        <v/>
      </c>
      <c r="G66" s="19" t="n"/>
      <c r="H66" s="17" t="n"/>
    </row>
    <row r="67">
      <c r="A67" s="10" t="n"/>
      <c r="B67" s="11" t="n"/>
      <c r="C67" s="11" t="n"/>
      <c r="D67" s="11" t="n"/>
      <c r="E67" s="11" t="n"/>
      <c r="F67" s="18">
        <f>IF(E67="","",IFERROR(INDEX(Lists!$F$2:$F$8,MATCH(E67,Lists!$E$2:$E$8,0)),"No"))</f>
        <v/>
      </c>
      <c r="G67" s="19" t="n"/>
      <c r="H67" s="17" t="n"/>
    </row>
    <row r="68">
      <c r="A68" s="10" t="n"/>
      <c r="B68" s="11" t="n"/>
      <c r="C68" s="11" t="n"/>
      <c r="D68" s="11" t="n"/>
      <c r="E68" s="11" t="n"/>
      <c r="F68" s="18">
        <f>IF(E68="","",IFERROR(INDEX(Lists!$F$2:$F$8,MATCH(E68,Lists!$E$2:$E$8,0)),"No"))</f>
        <v/>
      </c>
      <c r="G68" s="19" t="n"/>
      <c r="H68" s="17" t="n"/>
    </row>
    <row r="69">
      <c r="A69" s="10" t="n"/>
      <c r="B69" s="11" t="n"/>
      <c r="C69" s="11" t="n"/>
      <c r="D69" s="11" t="n"/>
      <c r="E69" s="11" t="n"/>
      <c r="F69" s="18">
        <f>IF(E69="","",IFERROR(INDEX(Lists!$F$2:$F$8,MATCH(E69,Lists!$E$2:$E$8,0)),"No"))</f>
        <v/>
      </c>
      <c r="G69" s="19" t="n"/>
      <c r="H69" s="17" t="n"/>
    </row>
    <row r="70">
      <c r="A70" s="10" t="n"/>
      <c r="B70" s="11" t="n"/>
      <c r="C70" s="11" t="n"/>
      <c r="D70" s="11" t="n"/>
      <c r="E70" s="11" t="n"/>
      <c r="F70" s="18">
        <f>IF(E70="","",IFERROR(INDEX(Lists!$F$2:$F$8,MATCH(E70,Lists!$E$2:$E$8,0)),"No"))</f>
        <v/>
      </c>
      <c r="G70" s="19" t="n"/>
      <c r="H70" s="17" t="n"/>
    </row>
    <row r="71">
      <c r="A71" s="10" t="n"/>
      <c r="B71" s="11" t="n"/>
      <c r="C71" s="11" t="n"/>
      <c r="D71" s="11" t="n"/>
      <c r="E71" s="11" t="n"/>
      <c r="F71" s="18">
        <f>IF(E71="","",IFERROR(INDEX(Lists!$F$2:$F$8,MATCH(E71,Lists!$E$2:$E$8,0)),"No"))</f>
        <v/>
      </c>
      <c r="G71" s="19" t="n"/>
      <c r="H71" s="17" t="n"/>
    </row>
    <row r="72">
      <c r="A72" s="10" t="n"/>
      <c r="B72" s="11" t="n"/>
      <c r="C72" s="11" t="n"/>
      <c r="D72" s="11" t="n"/>
      <c r="E72" s="11" t="n"/>
      <c r="F72" s="18">
        <f>IF(E72="","",IFERROR(INDEX(Lists!$F$2:$F$8,MATCH(E72,Lists!$E$2:$E$8,0)),"No"))</f>
        <v/>
      </c>
      <c r="G72" s="19" t="n"/>
      <c r="H72" s="17" t="n"/>
    </row>
    <row r="73">
      <c r="A73" s="10" t="n"/>
      <c r="B73" s="11" t="n"/>
      <c r="C73" s="11" t="n"/>
      <c r="D73" s="11" t="n"/>
      <c r="E73" s="11" t="n"/>
      <c r="F73" s="18">
        <f>IF(E73="","",IFERROR(INDEX(Lists!$F$2:$F$8,MATCH(E73,Lists!$E$2:$E$8,0)),"No"))</f>
        <v/>
      </c>
      <c r="G73" s="19" t="n"/>
      <c r="H73" s="17" t="n"/>
    </row>
    <row r="74">
      <c r="A74" s="10" t="n"/>
      <c r="B74" s="11" t="n"/>
      <c r="C74" s="11" t="n"/>
      <c r="D74" s="11" t="n"/>
      <c r="E74" s="11" t="n"/>
      <c r="F74" s="18">
        <f>IF(E74="","",IFERROR(INDEX(Lists!$F$2:$F$8,MATCH(E74,Lists!$E$2:$E$8,0)),"No"))</f>
        <v/>
      </c>
      <c r="G74" s="19" t="n"/>
      <c r="H74" s="17" t="n"/>
    </row>
    <row r="75">
      <c r="A75" s="10" t="n"/>
      <c r="B75" s="11" t="n"/>
      <c r="C75" s="11" t="n"/>
      <c r="D75" s="11" t="n"/>
      <c r="E75" s="11" t="n"/>
      <c r="F75" s="18">
        <f>IF(E75="","",IFERROR(INDEX(Lists!$F$2:$F$8,MATCH(E75,Lists!$E$2:$E$8,0)),"No"))</f>
        <v/>
      </c>
      <c r="G75" s="19" t="n"/>
      <c r="H75" s="17" t="n"/>
    </row>
    <row r="76">
      <c r="A76" s="10" t="n"/>
      <c r="B76" s="11" t="n"/>
      <c r="C76" s="11" t="n"/>
      <c r="D76" s="11" t="n"/>
      <c r="E76" s="11" t="n"/>
      <c r="F76" s="18">
        <f>IF(E76="","",IFERROR(INDEX(Lists!$F$2:$F$8,MATCH(E76,Lists!$E$2:$E$8,0)),"No"))</f>
        <v/>
      </c>
      <c r="G76" s="19" t="n"/>
      <c r="H76" s="17" t="n"/>
    </row>
    <row r="77">
      <c r="A77" s="10" t="n"/>
      <c r="B77" s="11" t="n"/>
      <c r="C77" s="11" t="n"/>
      <c r="D77" s="11" t="n"/>
      <c r="E77" s="11" t="n"/>
      <c r="F77" s="18">
        <f>IF(E77="","",IFERROR(INDEX(Lists!$F$2:$F$8,MATCH(E77,Lists!$E$2:$E$8,0)),"No"))</f>
        <v/>
      </c>
      <c r="G77" s="19" t="n"/>
      <c r="H77" s="17" t="n"/>
    </row>
    <row r="78">
      <c r="A78" s="10" t="n"/>
      <c r="B78" s="11" t="n"/>
      <c r="C78" s="11" t="n"/>
      <c r="D78" s="11" t="n"/>
      <c r="E78" s="11" t="n"/>
      <c r="F78" s="18">
        <f>IF(E78="","",IFERROR(INDEX(Lists!$F$2:$F$8,MATCH(E78,Lists!$E$2:$E$8,0)),"No"))</f>
        <v/>
      </c>
      <c r="G78" s="19" t="n"/>
      <c r="H78" s="17" t="n"/>
    </row>
    <row r="79">
      <c r="A79" s="10" t="n"/>
      <c r="B79" s="11" t="n"/>
      <c r="C79" s="11" t="n"/>
      <c r="D79" s="11" t="n"/>
      <c r="E79" s="11" t="n"/>
      <c r="F79" s="18">
        <f>IF(E79="","",IFERROR(INDEX(Lists!$F$2:$F$8,MATCH(E79,Lists!$E$2:$E$8,0)),"No"))</f>
        <v/>
      </c>
      <c r="G79" s="19" t="n"/>
      <c r="H79" s="17" t="n"/>
    </row>
    <row r="80">
      <c r="A80" s="10" t="n"/>
      <c r="B80" s="11" t="n"/>
      <c r="C80" s="11" t="n"/>
      <c r="D80" s="11" t="n"/>
      <c r="E80" s="11" t="n"/>
      <c r="F80" s="18">
        <f>IF(E80="","",IFERROR(INDEX(Lists!$F$2:$F$8,MATCH(E80,Lists!$E$2:$E$8,0)),"No"))</f>
        <v/>
      </c>
      <c r="G80" s="19" t="n"/>
      <c r="H80" s="17" t="n"/>
    </row>
    <row r="81">
      <c r="A81" s="10" t="n"/>
      <c r="B81" s="11" t="n"/>
      <c r="C81" s="11" t="n"/>
      <c r="D81" s="11" t="n"/>
      <c r="E81" s="11" t="n"/>
      <c r="F81" s="18">
        <f>IF(E81="","",IFERROR(INDEX(Lists!$F$2:$F$8,MATCH(E81,Lists!$E$2:$E$8,0)),"No"))</f>
        <v/>
      </c>
      <c r="G81" s="19" t="n"/>
      <c r="H81" s="17" t="n"/>
    </row>
    <row r="82">
      <c r="A82" s="10" t="n"/>
      <c r="B82" s="11" t="n"/>
      <c r="C82" s="11" t="n"/>
      <c r="D82" s="11" t="n"/>
      <c r="E82" s="11" t="n"/>
      <c r="F82" s="18">
        <f>IF(E82="","",IFERROR(INDEX(Lists!$F$2:$F$8,MATCH(E82,Lists!$E$2:$E$8,0)),"No"))</f>
        <v/>
      </c>
      <c r="G82" s="19" t="n"/>
      <c r="H82" s="17" t="n"/>
    </row>
    <row r="83">
      <c r="A83" s="10" t="n"/>
      <c r="B83" s="11" t="n"/>
      <c r="C83" s="11" t="n"/>
      <c r="D83" s="11" t="n"/>
      <c r="E83" s="11" t="n"/>
      <c r="F83" s="18">
        <f>IF(E83="","",IFERROR(INDEX(Lists!$F$2:$F$8,MATCH(E83,Lists!$E$2:$E$8,0)),"No"))</f>
        <v/>
      </c>
      <c r="G83" s="19" t="n"/>
      <c r="H83" s="17" t="n"/>
    </row>
    <row r="84">
      <c r="A84" s="10" t="n"/>
      <c r="B84" s="11" t="n"/>
      <c r="C84" s="11" t="n"/>
      <c r="D84" s="11" t="n"/>
      <c r="E84" s="11" t="n"/>
      <c r="F84" s="18">
        <f>IF(E84="","",IFERROR(INDEX(Lists!$F$2:$F$8,MATCH(E84,Lists!$E$2:$E$8,0)),"No"))</f>
        <v/>
      </c>
      <c r="G84" s="19" t="n"/>
      <c r="H84" s="17" t="n"/>
    </row>
    <row r="85">
      <c r="A85" s="10" t="n"/>
      <c r="B85" s="11" t="n"/>
      <c r="C85" s="11" t="n"/>
      <c r="D85" s="11" t="n"/>
      <c r="E85" s="11" t="n"/>
      <c r="F85" s="18">
        <f>IF(E85="","",IFERROR(INDEX(Lists!$F$2:$F$8,MATCH(E85,Lists!$E$2:$E$8,0)),"No"))</f>
        <v/>
      </c>
      <c r="G85" s="19" t="n"/>
      <c r="H85" s="17" t="n"/>
    </row>
    <row r="86">
      <c r="A86" s="10" t="n"/>
      <c r="B86" s="11" t="n"/>
      <c r="C86" s="11" t="n"/>
      <c r="D86" s="11" t="n"/>
      <c r="E86" s="11" t="n"/>
      <c r="F86" s="18">
        <f>IF(E86="","",IFERROR(INDEX(Lists!$F$2:$F$8,MATCH(E86,Lists!$E$2:$E$8,0)),"No"))</f>
        <v/>
      </c>
      <c r="G86" s="19" t="n"/>
      <c r="H86" s="17" t="n"/>
    </row>
    <row r="87">
      <c r="A87" s="10" t="n"/>
      <c r="B87" s="11" t="n"/>
      <c r="C87" s="11" t="n"/>
      <c r="D87" s="11" t="n"/>
      <c r="E87" s="11" t="n"/>
      <c r="F87" s="18">
        <f>IF(E87="","",IFERROR(INDEX(Lists!$F$2:$F$8,MATCH(E87,Lists!$E$2:$E$8,0)),"No"))</f>
        <v/>
      </c>
      <c r="G87" s="19" t="n"/>
      <c r="H87" s="17" t="n"/>
    </row>
    <row r="88">
      <c r="A88" s="10" t="n"/>
      <c r="B88" s="11" t="n"/>
      <c r="C88" s="11" t="n"/>
      <c r="D88" s="11" t="n"/>
      <c r="E88" s="11" t="n"/>
      <c r="F88" s="18">
        <f>IF(E88="","",IFERROR(INDEX(Lists!$F$2:$F$8,MATCH(E88,Lists!$E$2:$E$8,0)),"No"))</f>
        <v/>
      </c>
      <c r="G88" s="19" t="n"/>
      <c r="H88" s="17" t="n"/>
    </row>
    <row r="89">
      <c r="A89" s="10" t="n"/>
      <c r="B89" s="11" t="n"/>
      <c r="C89" s="11" t="n"/>
      <c r="D89" s="11" t="n"/>
      <c r="E89" s="11" t="n"/>
      <c r="F89" s="18">
        <f>IF(E89="","",IFERROR(INDEX(Lists!$F$2:$F$8,MATCH(E89,Lists!$E$2:$E$8,0)),"No"))</f>
        <v/>
      </c>
      <c r="G89" s="19" t="n"/>
      <c r="H89" s="17" t="n"/>
    </row>
    <row r="90">
      <c r="A90" s="10" t="n"/>
      <c r="B90" s="11" t="n"/>
      <c r="C90" s="11" t="n"/>
      <c r="D90" s="11" t="n"/>
      <c r="E90" s="11" t="n"/>
      <c r="F90" s="18">
        <f>IF(E90="","",IFERROR(INDEX(Lists!$F$2:$F$8,MATCH(E90,Lists!$E$2:$E$8,0)),"No"))</f>
        <v/>
      </c>
      <c r="G90" s="19" t="n"/>
      <c r="H90" s="17" t="n"/>
    </row>
    <row r="91">
      <c r="A91" s="10" t="n"/>
      <c r="B91" s="11" t="n"/>
      <c r="C91" s="11" t="n"/>
      <c r="D91" s="11" t="n"/>
      <c r="E91" s="11" t="n"/>
      <c r="F91" s="18">
        <f>IF(E91="","",IFERROR(INDEX(Lists!$F$2:$F$8,MATCH(E91,Lists!$E$2:$E$8,0)),"No"))</f>
        <v/>
      </c>
      <c r="G91" s="19" t="n"/>
      <c r="H91" s="17" t="n"/>
    </row>
    <row r="92">
      <c r="A92" s="10" t="n"/>
      <c r="B92" s="11" t="n"/>
      <c r="C92" s="11" t="n"/>
      <c r="D92" s="11" t="n"/>
      <c r="E92" s="11" t="n"/>
      <c r="F92" s="18">
        <f>IF(E92="","",IFERROR(INDEX(Lists!$F$2:$F$8,MATCH(E92,Lists!$E$2:$E$8,0)),"No"))</f>
        <v/>
      </c>
      <c r="G92" s="19" t="n"/>
      <c r="H92" s="17" t="n"/>
    </row>
    <row r="93">
      <c r="A93" s="10" t="n"/>
      <c r="B93" s="11" t="n"/>
      <c r="C93" s="11" t="n"/>
      <c r="D93" s="11" t="n"/>
      <c r="E93" s="11" t="n"/>
      <c r="F93" s="18">
        <f>IF(E93="","",IFERROR(INDEX(Lists!$F$2:$F$8,MATCH(E93,Lists!$E$2:$E$8,0)),"No"))</f>
        <v/>
      </c>
      <c r="G93" s="19" t="n"/>
      <c r="H93" s="17" t="n"/>
    </row>
    <row r="94">
      <c r="A94" s="10" t="n"/>
      <c r="B94" s="11" t="n"/>
      <c r="C94" s="11" t="n"/>
      <c r="D94" s="11" t="n"/>
      <c r="E94" s="11" t="n"/>
      <c r="F94" s="18">
        <f>IF(E94="","",IFERROR(INDEX(Lists!$F$2:$F$8,MATCH(E94,Lists!$E$2:$E$8,0)),"No"))</f>
        <v/>
      </c>
      <c r="G94" s="19" t="n"/>
      <c r="H94" s="17" t="n"/>
    </row>
    <row r="95">
      <c r="A95" s="10" t="n"/>
      <c r="B95" s="11" t="n"/>
      <c r="C95" s="11" t="n"/>
      <c r="D95" s="11" t="n"/>
      <c r="E95" s="11" t="n"/>
      <c r="F95" s="18">
        <f>IF(E95="","",IFERROR(INDEX(Lists!$F$2:$F$8,MATCH(E95,Lists!$E$2:$E$8,0)),"No"))</f>
        <v/>
      </c>
      <c r="G95" s="19" t="n"/>
      <c r="H95" s="17" t="n"/>
    </row>
    <row r="96">
      <c r="A96" s="10" t="n"/>
      <c r="B96" s="11" t="n"/>
      <c r="C96" s="11" t="n"/>
      <c r="D96" s="11" t="n"/>
      <c r="E96" s="11" t="n"/>
      <c r="F96" s="18">
        <f>IF(E96="","",IFERROR(INDEX(Lists!$F$2:$F$8,MATCH(E96,Lists!$E$2:$E$8,0)),"No"))</f>
        <v/>
      </c>
      <c r="G96" s="19" t="n"/>
      <c r="H96" s="17" t="n"/>
    </row>
    <row r="97">
      <c r="A97" s="10" t="n"/>
      <c r="B97" s="11" t="n"/>
      <c r="C97" s="11" t="n"/>
      <c r="D97" s="11" t="n"/>
      <c r="E97" s="11" t="n"/>
      <c r="F97" s="18">
        <f>IF(E97="","",IFERROR(INDEX(Lists!$F$2:$F$8,MATCH(E97,Lists!$E$2:$E$8,0)),"No"))</f>
        <v/>
      </c>
      <c r="G97" s="19" t="n"/>
      <c r="H97" s="17" t="n"/>
    </row>
    <row r="98">
      <c r="A98" s="10" t="n"/>
      <c r="B98" s="11" t="n"/>
      <c r="C98" s="11" t="n"/>
      <c r="D98" s="11" t="n"/>
      <c r="E98" s="11" t="n"/>
      <c r="F98" s="18">
        <f>IF(E98="","",IFERROR(INDEX(Lists!$F$2:$F$8,MATCH(E98,Lists!$E$2:$E$8,0)),"No"))</f>
        <v/>
      </c>
      <c r="G98" s="19" t="n"/>
      <c r="H98" s="17" t="n"/>
    </row>
    <row r="99">
      <c r="A99" s="10" t="n"/>
      <c r="B99" s="11" t="n"/>
      <c r="C99" s="11" t="n"/>
      <c r="D99" s="11" t="n"/>
      <c r="E99" s="11" t="n"/>
      <c r="F99" s="18">
        <f>IF(E99="","",IFERROR(INDEX(Lists!$F$2:$F$8,MATCH(E99,Lists!$E$2:$E$8,0)),"No"))</f>
        <v/>
      </c>
      <c r="G99" s="19" t="n"/>
      <c r="H99" s="17" t="n"/>
    </row>
    <row r="100">
      <c r="A100" s="10" t="n"/>
      <c r="B100" s="11" t="n"/>
      <c r="C100" s="11" t="n"/>
      <c r="D100" s="11" t="n"/>
      <c r="E100" s="11" t="n"/>
      <c r="F100" s="18">
        <f>IF(E100="","",IFERROR(INDEX(Lists!$F$2:$F$8,MATCH(E100,Lists!$E$2:$E$8,0)),"No"))</f>
        <v/>
      </c>
      <c r="G100" s="19" t="n"/>
      <c r="H100" s="17" t="n"/>
    </row>
    <row r="101">
      <c r="A101" s="10" t="n"/>
      <c r="B101" s="11" t="n"/>
      <c r="C101" s="11" t="n"/>
      <c r="D101" s="11" t="n"/>
      <c r="E101" s="11" t="n"/>
      <c r="F101" s="18">
        <f>IF(E101="","",IFERROR(INDEX(Lists!$F$2:$F$8,MATCH(E101,Lists!$E$2:$E$8,0)),"No"))</f>
        <v/>
      </c>
      <c r="G101" s="19" t="n"/>
      <c r="H101" s="17" t="n"/>
    </row>
    <row r="102">
      <c r="A102" s="10" t="n"/>
      <c r="B102" s="11" t="n"/>
      <c r="C102" s="11" t="n"/>
      <c r="D102" s="11" t="n"/>
      <c r="E102" s="11" t="n"/>
      <c r="F102" s="18">
        <f>IF(E102="","",IFERROR(INDEX(Lists!$F$2:$F$8,MATCH(E102,Lists!$E$2:$E$8,0)),"No"))</f>
        <v/>
      </c>
      <c r="G102" s="19" t="n"/>
      <c r="H102" s="17" t="n"/>
    </row>
    <row r="103">
      <c r="A103" s="10" t="n"/>
      <c r="B103" s="11" t="n"/>
      <c r="C103" s="11" t="n"/>
      <c r="D103" s="11" t="n"/>
      <c r="E103" s="11" t="n"/>
      <c r="F103" s="18">
        <f>IF(E103="","",IFERROR(INDEX(Lists!$F$2:$F$8,MATCH(E103,Lists!$E$2:$E$8,0)),"No"))</f>
        <v/>
      </c>
      <c r="G103" s="19" t="n"/>
      <c r="H103" s="17" t="n"/>
    </row>
    <row r="104">
      <c r="A104" s="10" t="n"/>
      <c r="B104" s="11" t="n"/>
      <c r="C104" s="11" t="n"/>
      <c r="D104" s="11" t="n"/>
      <c r="E104" s="11" t="n"/>
      <c r="F104" s="18">
        <f>IF(E104="","",IFERROR(INDEX(Lists!$F$2:$F$8,MATCH(E104,Lists!$E$2:$E$8,0)),"No"))</f>
        <v/>
      </c>
      <c r="G104" s="19" t="n"/>
      <c r="H104" s="17" t="n"/>
    </row>
    <row r="105">
      <c r="A105" s="10" t="n"/>
      <c r="B105" s="11" t="n"/>
      <c r="C105" s="11" t="n"/>
      <c r="D105" s="11" t="n"/>
      <c r="E105" s="11" t="n"/>
      <c r="F105" s="18">
        <f>IF(E105="","",IFERROR(INDEX(Lists!$F$2:$F$8,MATCH(E105,Lists!$E$2:$E$8,0)),"No"))</f>
        <v/>
      </c>
      <c r="G105" s="19" t="n"/>
      <c r="H105" s="17" t="n"/>
    </row>
    <row r="106">
      <c r="A106" s="10" t="n"/>
      <c r="B106" s="11" t="n"/>
      <c r="C106" s="11" t="n"/>
      <c r="D106" s="11" t="n"/>
      <c r="E106" s="11" t="n"/>
      <c r="F106" s="18">
        <f>IF(E106="","",IFERROR(INDEX(Lists!$F$2:$F$8,MATCH(E106,Lists!$E$2:$E$8,0)),"No"))</f>
        <v/>
      </c>
      <c r="G106" s="19" t="n"/>
      <c r="H106" s="17" t="n"/>
    </row>
    <row r="107">
      <c r="A107" s="10" t="n"/>
      <c r="B107" s="11" t="n"/>
      <c r="C107" s="11" t="n"/>
      <c r="D107" s="11" t="n"/>
      <c r="E107" s="11" t="n"/>
      <c r="F107" s="18">
        <f>IF(E107="","",IFERROR(INDEX(Lists!$F$2:$F$8,MATCH(E107,Lists!$E$2:$E$8,0)),"No"))</f>
        <v/>
      </c>
      <c r="G107" s="19" t="n"/>
      <c r="H107" s="17" t="n"/>
    </row>
    <row r="108">
      <c r="A108" s="10" t="n"/>
      <c r="B108" s="11" t="n"/>
      <c r="C108" s="11" t="n"/>
      <c r="D108" s="11" t="n"/>
      <c r="E108" s="11" t="n"/>
      <c r="F108" s="18">
        <f>IF(E108="","",IFERROR(INDEX(Lists!$F$2:$F$8,MATCH(E108,Lists!$E$2:$E$8,0)),"No"))</f>
        <v/>
      </c>
      <c r="G108" s="19" t="n"/>
      <c r="H108" s="17" t="n"/>
    </row>
    <row r="109">
      <c r="A109" s="10" t="n"/>
      <c r="B109" s="11" t="n"/>
      <c r="C109" s="11" t="n"/>
      <c r="D109" s="11" t="n"/>
      <c r="E109" s="11" t="n"/>
      <c r="F109" s="18">
        <f>IF(E109="","",IFERROR(INDEX(Lists!$F$2:$F$8,MATCH(E109,Lists!$E$2:$E$8,0)),"No"))</f>
        <v/>
      </c>
      <c r="G109" s="19" t="n"/>
      <c r="H109" s="17" t="n"/>
    </row>
    <row r="110">
      <c r="A110" s="10" t="n"/>
      <c r="B110" s="11" t="n"/>
      <c r="C110" s="11" t="n"/>
      <c r="D110" s="11" t="n"/>
      <c r="E110" s="11" t="n"/>
      <c r="F110" s="18">
        <f>IF(E110="","",IFERROR(INDEX(Lists!$F$2:$F$8,MATCH(E110,Lists!$E$2:$E$8,0)),"No"))</f>
        <v/>
      </c>
      <c r="G110" s="19" t="n"/>
      <c r="H110" s="17" t="n"/>
    </row>
    <row r="111">
      <c r="A111" s="10" t="n"/>
      <c r="B111" s="11" t="n"/>
      <c r="C111" s="11" t="n"/>
      <c r="D111" s="11" t="n"/>
      <c r="E111" s="11" t="n"/>
      <c r="F111" s="18">
        <f>IF(E111="","",IFERROR(INDEX(Lists!$F$2:$F$8,MATCH(E111,Lists!$E$2:$E$8,0)),"No"))</f>
        <v/>
      </c>
      <c r="G111" s="19" t="n"/>
      <c r="H111" s="17" t="n"/>
    </row>
    <row r="112">
      <c r="A112" s="10" t="n"/>
      <c r="B112" s="11" t="n"/>
      <c r="C112" s="11" t="n"/>
      <c r="D112" s="11" t="n"/>
      <c r="E112" s="11" t="n"/>
      <c r="F112" s="18">
        <f>IF(E112="","",IFERROR(INDEX(Lists!$F$2:$F$8,MATCH(E112,Lists!$E$2:$E$8,0)),"No"))</f>
        <v/>
      </c>
      <c r="G112" s="19" t="n"/>
      <c r="H112" s="17" t="n"/>
    </row>
    <row r="113">
      <c r="A113" s="10" t="n"/>
      <c r="B113" s="11" t="n"/>
      <c r="C113" s="11" t="n"/>
      <c r="D113" s="11" t="n"/>
      <c r="E113" s="11" t="n"/>
      <c r="F113" s="18">
        <f>IF(E113="","",IFERROR(INDEX(Lists!$F$2:$F$8,MATCH(E113,Lists!$E$2:$E$8,0)),"No"))</f>
        <v/>
      </c>
      <c r="G113" s="19" t="n"/>
      <c r="H113" s="17" t="n"/>
    </row>
    <row r="114">
      <c r="A114" s="10" t="n"/>
      <c r="B114" s="11" t="n"/>
      <c r="C114" s="11" t="n"/>
      <c r="D114" s="11" t="n"/>
      <c r="E114" s="11" t="n"/>
      <c r="F114" s="18">
        <f>IF(E114="","",IFERROR(INDEX(Lists!$F$2:$F$8,MATCH(E114,Lists!$E$2:$E$8,0)),"No"))</f>
        <v/>
      </c>
      <c r="G114" s="19" t="n"/>
      <c r="H114" s="17" t="n"/>
    </row>
    <row r="115">
      <c r="A115" s="10" t="n"/>
      <c r="B115" s="11" t="n"/>
      <c r="C115" s="11" t="n"/>
      <c r="D115" s="11" t="n"/>
      <c r="E115" s="11" t="n"/>
      <c r="F115" s="18">
        <f>IF(E115="","",IFERROR(INDEX(Lists!$F$2:$F$8,MATCH(E115,Lists!$E$2:$E$8,0)),"No"))</f>
        <v/>
      </c>
      <c r="G115" s="19" t="n"/>
      <c r="H115" s="17" t="n"/>
    </row>
    <row r="116">
      <c r="A116" s="10" t="n"/>
      <c r="B116" s="11" t="n"/>
      <c r="C116" s="11" t="n"/>
      <c r="D116" s="11" t="n"/>
      <c r="E116" s="11" t="n"/>
      <c r="F116" s="18">
        <f>IF(E116="","",IFERROR(INDEX(Lists!$F$2:$F$8,MATCH(E116,Lists!$E$2:$E$8,0)),"No"))</f>
        <v/>
      </c>
      <c r="G116" s="19" t="n"/>
      <c r="H116" s="17" t="n"/>
    </row>
    <row r="117">
      <c r="A117" s="10" t="n"/>
      <c r="B117" s="11" t="n"/>
      <c r="C117" s="11" t="n"/>
      <c r="D117" s="11" t="n"/>
      <c r="E117" s="11" t="n"/>
      <c r="F117" s="18">
        <f>IF(E117="","",IFERROR(INDEX(Lists!$F$2:$F$8,MATCH(E117,Lists!$E$2:$E$8,0)),"No"))</f>
        <v/>
      </c>
      <c r="G117" s="19" t="n"/>
      <c r="H117" s="17" t="n"/>
    </row>
    <row r="118">
      <c r="A118" s="10" t="n"/>
      <c r="B118" s="11" t="n"/>
      <c r="C118" s="11" t="n"/>
      <c r="D118" s="11" t="n"/>
      <c r="E118" s="11" t="n"/>
      <c r="F118" s="18">
        <f>IF(E118="","",IFERROR(INDEX(Lists!$F$2:$F$8,MATCH(E118,Lists!$E$2:$E$8,0)),"No"))</f>
        <v/>
      </c>
      <c r="G118" s="19" t="n"/>
      <c r="H118" s="17" t="n"/>
    </row>
    <row r="119">
      <c r="A119" s="10" t="n"/>
      <c r="B119" s="11" t="n"/>
      <c r="C119" s="11" t="n"/>
      <c r="D119" s="11" t="n"/>
      <c r="E119" s="11" t="n"/>
      <c r="F119" s="18">
        <f>IF(E119="","",IFERROR(INDEX(Lists!$F$2:$F$8,MATCH(E119,Lists!$E$2:$E$8,0)),"No"))</f>
        <v/>
      </c>
      <c r="G119" s="19" t="n"/>
      <c r="H119" s="17" t="n"/>
    </row>
    <row r="120">
      <c r="A120" s="10" t="n"/>
      <c r="B120" s="11" t="n"/>
      <c r="C120" s="11" t="n"/>
      <c r="D120" s="11" t="n"/>
      <c r="E120" s="11" t="n"/>
      <c r="F120" s="18">
        <f>IF(E120="","",IFERROR(INDEX(Lists!$F$2:$F$8,MATCH(E120,Lists!$E$2:$E$8,0)),"No"))</f>
        <v/>
      </c>
      <c r="G120" s="19" t="n"/>
      <c r="H120" s="17" t="n"/>
    </row>
    <row r="121">
      <c r="A121" s="10" t="n"/>
      <c r="B121" s="11" t="n"/>
      <c r="C121" s="11" t="n"/>
      <c r="D121" s="11" t="n"/>
      <c r="E121" s="11" t="n"/>
      <c r="F121" s="18">
        <f>IF(E121="","",IFERROR(INDEX(Lists!$F$2:$F$8,MATCH(E121,Lists!$E$2:$E$8,0)),"No"))</f>
        <v/>
      </c>
      <c r="G121" s="19" t="n"/>
      <c r="H121" s="17" t="n"/>
    </row>
    <row r="122">
      <c r="A122" s="10" t="n"/>
      <c r="B122" s="11" t="n"/>
      <c r="C122" s="11" t="n"/>
      <c r="D122" s="11" t="n"/>
      <c r="E122" s="11" t="n"/>
      <c r="F122" s="18">
        <f>IF(E122="","",IFERROR(INDEX(Lists!$F$2:$F$8,MATCH(E122,Lists!$E$2:$E$8,0)),"No"))</f>
        <v/>
      </c>
      <c r="G122" s="19" t="n"/>
      <c r="H122" s="17" t="n"/>
    </row>
    <row r="123">
      <c r="A123" s="10" t="n"/>
      <c r="B123" s="11" t="n"/>
      <c r="C123" s="11" t="n"/>
      <c r="D123" s="11" t="n"/>
      <c r="E123" s="11" t="n"/>
      <c r="F123" s="18">
        <f>IF(E123="","",IFERROR(INDEX(Lists!$F$2:$F$8,MATCH(E123,Lists!$E$2:$E$8,0)),"No"))</f>
        <v/>
      </c>
      <c r="G123" s="19" t="n"/>
      <c r="H123" s="17" t="n"/>
    </row>
    <row r="124">
      <c r="A124" s="10" t="n"/>
      <c r="B124" s="11" t="n"/>
      <c r="C124" s="11" t="n"/>
      <c r="D124" s="11" t="n"/>
      <c r="E124" s="11" t="n"/>
      <c r="F124" s="18">
        <f>IF(E124="","",IFERROR(INDEX(Lists!$F$2:$F$8,MATCH(E124,Lists!$E$2:$E$8,0)),"No"))</f>
        <v/>
      </c>
      <c r="G124" s="19" t="n"/>
      <c r="H124" s="17" t="n"/>
    </row>
    <row r="125">
      <c r="A125" s="10" t="n"/>
      <c r="B125" s="11" t="n"/>
      <c r="C125" s="11" t="n"/>
      <c r="D125" s="11" t="n"/>
      <c r="E125" s="11" t="n"/>
      <c r="F125" s="18">
        <f>IF(E125="","",IFERROR(INDEX(Lists!$F$2:$F$8,MATCH(E125,Lists!$E$2:$E$8,0)),"No"))</f>
        <v/>
      </c>
      <c r="G125" s="19" t="n"/>
      <c r="H125" s="17" t="n"/>
    </row>
    <row r="126">
      <c r="A126" s="10" t="n"/>
      <c r="B126" s="11" t="n"/>
      <c r="C126" s="11" t="n"/>
      <c r="D126" s="11" t="n"/>
      <c r="E126" s="11" t="n"/>
      <c r="F126" s="18">
        <f>IF(E126="","",IFERROR(INDEX(Lists!$F$2:$F$8,MATCH(E126,Lists!$E$2:$E$8,0)),"No"))</f>
        <v/>
      </c>
      <c r="G126" s="19" t="n"/>
      <c r="H126" s="17" t="n"/>
    </row>
    <row r="127">
      <c r="A127" s="10" t="n"/>
      <c r="B127" s="11" t="n"/>
      <c r="C127" s="11" t="n"/>
      <c r="D127" s="11" t="n"/>
      <c r="E127" s="11" t="n"/>
      <c r="F127" s="18">
        <f>IF(E127="","",IFERROR(INDEX(Lists!$F$2:$F$8,MATCH(E127,Lists!$E$2:$E$8,0)),"No"))</f>
        <v/>
      </c>
      <c r="G127" s="19" t="n"/>
      <c r="H127" s="17" t="n"/>
    </row>
    <row r="128">
      <c r="A128" s="10" t="n"/>
      <c r="B128" s="11" t="n"/>
      <c r="C128" s="11" t="n"/>
      <c r="D128" s="11" t="n"/>
      <c r="E128" s="11" t="n"/>
      <c r="F128" s="18">
        <f>IF(E128="","",IFERROR(INDEX(Lists!$F$2:$F$8,MATCH(E128,Lists!$E$2:$E$8,0)),"No"))</f>
        <v/>
      </c>
      <c r="G128" s="19" t="n"/>
      <c r="H128" s="17" t="n"/>
    </row>
    <row r="129">
      <c r="A129" s="10" t="n"/>
      <c r="B129" s="11" t="n"/>
      <c r="C129" s="11" t="n"/>
      <c r="D129" s="11" t="n"/>
      <c r="E129" s="11" t="n"/>
      <c r="F129" s="18">
        <f>IF(E129="","",IFERROR(INDEX(Lists!$F$2:$F$8,MATCH(E129,Lists!$E$2:$E$8,0)),"No"))</f>
        <v/>
      </c>
      <c r="G129" s="19" t="n"/>
      <c r="H129" s="17" t="n"/>
    </row>
    <row r="130">
      <c r="A130" s="10" t="n"/>
      <c r="B130" s="11" t="n"/>
      <c r="C130" s="11" t="n"/>
      <c r="D130" s="11" t="n"/>
      <c r="E130" s="11" t="n"/>
      <c r="F130" s="18">
        <f>IF(E130="","",IFERROR(INDEX(Lists!$F$2:$F$8,MATCH(E130,Lists!$E$2:$E$8,0)),"No"))</f>
        <v/>
      </c>
      <c r="G130" s="19" t="n"/>
      <c r="H130" s="17" t="n"/>
    </row>
    <row r="131">
      <c r="A131" s="10" t="n"/>
      <c r="B131" s="11" t="n"/>
      <c r="C131" s="11" t="n"/>
      <c r="D131" s="11" t="n"/>
      <c r="E131" s="11" t="n"/>
      <c r="F131" s="18">
        <f>IF(E131="","",IFERROR(INDEX(Lists!$F$2:$F$8,MATCH(E131,Lists!$E$2:$E$8,0)),"No"))</f>
        <v/>
      </c>
      <c r="G131" s="19" t="n"/>
      <c r="H131" s="17" t="n"/>
    </row>
    <row r="132">
      <c r="A132" s="10" t="n"/>
      <c r="B132" s="11" t="n"/>
      <c r="C132" s="11" t="n"/>
      <c r="D132" s="11" t="n"/>
      <c r="E132" s="11" t="n"/>
      <c r="F132" s="18">
        <f>IF(E132="","",IFERROR(INDEX(Lists!$F$2:$F$8,MATCH(E132,Lists!$E$2:$E$8,0)),"No"))</f>
        <v/>
      </c>
      <c r="G132" s="19" t="n"/>
      <c r="H132" s="17" t="n"/>
    </row>
    <row r="133">
      <c r="A133" s="10" t="n"/>
      <c r="B133" s="11" t="n"/>
      <c r="C133" s="11" t="n"/>
      <c r="D133" s="11" t="n"/>
      <c r="E133" s="11" t="n"/>
      <c r="F133" s="18">
        <f>IF(E133="","",IFERROR(INDEX(Lists!$F$2:$F$8,MATCH(E133,Lists!$E$2:$E$8,0)),"No"))</f>
        <v/>
      </c>
      <c r="G133" s="19" t="n"/>
      <c r="H133" s="17" t="n"/>
    </row>
    <row r="134">
      <c r="A134" s="10" t="n"/>
      <c r="B134" s="11" t="n"/>
      <c r="C134" s="11" t="n"/>
      <c r="D134" s="11" t="n"/>
      <c r="E134" s="11" t="n"/>
      <c r="F134" s="18">
        <f>IF(E134="","",IFERROR(INDEX(Lists!$F$2:$F$8,MATCH(E134,Lists!$E$2:$E$8,0)),"No"))</f>
        <v/>
      </c>
      <c r="G134" s="19" t="n"/>
      <c r="H134" s="17" t="n"/>
    </row>
    <row r="135">
      <c r="A135" s="10" t="n"/>
      <c r="B135" s="11" t="n"/>
      <c r="C135" s="11" t="n"/>
      <c r="D135" s="11" t="n"/>
      <c r="E135" s="11" t="n"/>
      <c r="F135" s="18">
        <f>IF(E135="","",IFERROR(INDEX(Lists!$F$2:$F$8,MATCH(E135,Lists!$E$2:$E$8,0)),"No"))</f>
        <v/>
      </c>
      <c r="G135" s="19" t="n"/>
      <c r="H135" s="17" t="n"/>
    </row>
    <row r="136">
      <c r="A136" s="10" t="n"/>
      <c r="B136" s="11" t="n"/>
      <c r="C136" s="11" t="n"/>
      <c r="D136" s="11" t="n"/>
      <c r="E136" s="11" t="n"/>
      <c r="F136" s="18">
        <f>IF(E136="","",IFERROR(INDEX(Lists!$F$2:$F$8,MATCH(E136,Lists!$E$2:$E$8,0)),"No"))</f>
        <v/>
      </c>
      <c r="G136" s="19" t="n"/>
      <c r="H136" s="17" t="n"/>
    </row>
    <row r="137">
      <c r="A137" s="10" t="n"/>
      <c r="B137" s="11" t="n"/>
      <c r="C137" s="11" t="n"/>
      <c r="D137" s="11" t="n"/>
      <c r="E137" s="11" t="n"/>
      <c r="F137" s="18">
        <f>IF(E137="","",IFERROR(INDEX(Lists!$F$2:$F$8,MATCH(E137,Lists!$E$2:$E$8,0)),"No"))</f>
        <v/>
      </c>
      <c r="G137" s="19" t="n"/>
      <c r="H137" s="17" t="n"/>
    </row>
    <row r="138">
      <c r="A138" s="10" t="n"/>
      <c r="B138" s="11" t="n"/>
      <c r="C138" s="11" t="n"/>
      <c r="D138" s="11" t="n"/>
      <c r="E138" s="11" t="n"/>
      <c r="F138" s="18">
        <f>IF(E138="","",IFERROR(INDEX(Lists!$F$2:$F$8,MATCH(E138,Lists!$E$2:$E$8,0)),"No"))</f>
        <v/>
      </c>
      <c r="G138" s="19" t="n"/>
      <c r="H138" s="17" t="n"/>
    </row>
    <row r="139">
      <c r="A139" s="10" t="n"/>
      <c r="B139" s="11" t="n"/>
      <c r="C139" s="11" t="n"/>
      <c r="D139" s="11" t="n"/>
      <c r="E139" s="11" t="n"/>
      <c r="F139" s="18">
        <f>IF(E139="","",IFERROR(INDEX(Lists!$F$2:$F$8,MATCH(E139,Lists!$E$2:$E$8,0)),"No"))</f>
        <v/>
      </c>
      <c r="G139" s="19" t="n"/>
      <c r="H139" s="17" t="n"/>
    </row>
    <row r="140">
      <c r="A140" s="10" t="n"/>
      <c r="B140" s="11" t="n"/>
      <c r="C140" s="11" t="n"/>
      <c r="D140" s="11" t="n"/>
      <c r="E140" s="11" t="n"/>
      <c r="F140" s="18">
        <f>IF(E140="","",IFERROR(INDEX(Lists!$F$2:$F$8,MATCH(E140,Lists!$E$2:$E$8,0)),"No"))</f>
        <v/>
      </c>
      <c r="G140" s="19" t="n"/>
      <c r="H140" s="17" t="n"/>
    </row>
    <row r="141">
      <c r="A141" s="10" t="n"/>
      <c r="B141" s="11" t="n"/>
      <c r="C141" s="11" t="n"/>
      <c r="D141" s="11" t="n"/>
      <c r="E141" s="11" t="n"/>
      <c r="F141" s="18">
        <f>IF(E141="","",IFERROR(INDEX(Lists!$F$2:$F$8,MATCH(E141,Lists!$E$2:$E$8,0)),"No"))</f>
        <v/>
      </c>
      <c r="G141" s="19" t="n"/>
      <c r="H141" s="17" t="n"/>
    </row>
    <row r="142">
      <c r="A142" s="10" t="n"/>
      <c r="B142" s="11" t="n"/>
      <c r="C142" s="11" t="n"/>
      <c r="D142" s="11" t="n"/>
      <c r="E142" s="11" t="n"/>
      <c r="F142" s="18">
        <f>IF(E142="","",IFERROR(INDEX(Lists!$F$2:$F$8,MATCH(E142,Lists!$E$2:$E$8,0)),"No"))</f>
        <v/>
      </c>
      <c r="G142" s="19" t="n"/>
      <c r="H142" s="17" t="n"/>
    </row>
    <row r="143">
      <c r="A143" s="10" t="n"/>
      <c r="B143" s="11" t="n"/>
      <c r="C143" s="11" t="n"/>
      <c r="D143" s="11" t="n"/>
      <c r="E143" s="11" t="n"/>
      <c r="F143" s="18">
        <f>IF(E143="","",IFERROR(INDEX(Lists!$F$2:$F$8,MATCH(E143,Lists!$E$2:$E$8,0)),"No"))</f>
        <v/>
      </c>
      <c r="G143" s="19" t="n"/>
      <c r="H143" s="17" t="n"/>
    </row>
    <row r="144">
      <c r="A144" s="10" t="n"/>
      <c r="B144" s="11" t="n"/>
      <c r="C144" s="11" t="n"/>
      <c r="D144" s="11" t="n"/>
      <c r="E144" s="11" t="n"/>
      <c r="F144" s="18">
        <f>IF(E144="","",IFERROR(INDEX(Lists!$F$2:$F$8,MATCH(E144,Lists!$E$2:$E$8,0)),"No"))</f>
        <v/>
      </c>
      <c r="G144" s="19" t="n"/>
      <c r="H144" s="17" t="n"/>
    </row>
    <row r="145">
      <c r="A145" s="10" t="n"/>
      <c r="B145" s="11" t="n"/>
      <c r="C145" s="11" t="n"/>
      <c r="D145" s="11" t="n"/>
      <c r="E145" s="11" t="n"/>
      <c r="F145" s="18">
        <f>IF(E145="","",IFERROR(INDEX(Lists!$F$2:$F$8,MATCH(E145,Lists!$E$2:$E$8,0)),"No"))</f>
        <v/>
      </c>
      <c r="G145" s="19" t="n"/>
      <c r="H145" s="17" t="n"/>
    </row>
    <row r="146">
      <c r="A146" s="10" t="n"/>
      <c r="B146" s="11" t="n"/>
      <c r="C146" s="11" t="n"/>
      <c r="D146" s="11" t="n"/>
      <c r="E146" s="11" t="n"/>
      <c r="F146" s="18">
        <f>IF(E146="","",IFERROR(INDEX(Lists!$F$2:$F$8,MATCH(E146,Lists!$E$2:$E$8,0)),"No"))</f>
        <v/>
      </c>
      <c r="G146" s="19" t="n"/>
      <c r="H146" s="17" t="n"/>
    </row>
    <row r="147">
      <c r="A147" s="10" t="n"/>
      <c r="B147" s="11" t="n"/>
      <c r="C147" s="11" t="n"/>
      <c r="D147" s="11" t="n"/>
      <c r="E147" s="11" t="n"/>
      <c r="F147" s="18">
        <f>IF(E147="","",IFERROR(INDEX(Lists!$F$2:$F$8,MATCH(E147,Lists!$E$2:$E$8,0)),"No"))</f>
        <v/>
      </c>
      <c r="G147" s="19" t="n"/>
      <c r="H147" s="17" t="n"/>
    </row>
    <row r="148">
      <c r="A148" s="10" t="n"/>
      <c r="B148" s="11" t="n"/>
      <c r="C148" s="11" t="n"/>
      <c r="D148" s="11" t="n"/>
      <c r="E148" s="11" t="n"/>
      <c r="F148" s="18">
        <f>IF(E148="","",IFERROR(INDEX(Lists!$F$2:$F$8,MATCH(E148,Lists!$E$2:$E$8,0)),"No"))</f>
        <v/>
      </c>
      <c r="G148" s="19" t="n"/>
      <c r="H148" s="17" t="n"/>
    </row>
    <row r="149">
      <c r="A149" s="10" t="n"/>
      <c r="B149" s="11" t="n"/>
      <c r="C149" s="11" t="n"/>
      <c r="D149" s="11" t="n"/>
      <c r="E149" s="11" t="n"/>
      <c r="F149" s="18">
        <f>IF(E149="","",IFERROR(INDEX(Lists!$F$2:$F$8,MATCH(E149,Lists!$E$2:$E$8,0)),"No"))</f>
        <v/>
      </c>
      <c r="G149" s="19" t="n"/>
      <c r="H149" s="17" t="n"/>
    </row>
    <row r="150">
      <c r="A150" s="10" t="n"/>
      <c r="B150" s="11" t="n"/>
      <c r="C150" s="11" t="n"/>
      <c r="D150" s="11" t="n"/>
      <c r="E150" s="11" t="n"/>
      <c r="F150" s="18">
        <f>IF(E150="","",IFERROR(INDEX(Lists!$F$2:$F$8,MATCH(E150,Lists!$E$2:$E$8,0)),"No"))</f>
        <v/>
      </c>
      <c r="G150" s="19" t="n"/>
      <c r="H150" s="17" t="n"/>
    </row>
    <row r="151">
      <c r="A151" s="10" t="n"/>
      <c r="B151" s="11" t="n"/>
      <c r="C151" s="11" t="n"/>
      <c r="D151" s="11" t="n"/>
      <c r="E151" s="11" t="n"/>
      <c r="F151" s="18">
        <f>IF(E151="","",IFERROR(INDEX(Lists!$F$2:$F$8,MATCH(E151,Lists!$E$2:$E$8,0)),"No"))</f>
        <v/>
      </c>
      <c r="G151" s="19" t="n"/>
      <c r="H151" s="17" t="n"/>
    </row>
    <row r="152">
      <c r="A152" s="10" t="n"/>
      <c r="B152" s="11" t="n"/>
      <c r="C152" s="11" t="n"/>
      <c r="D152" s="11" t="n"/>
      <c r="E152" s="11" t="n"/>
      <c r="F152" s="18">
        <f>IF(E152="","",IFERROR(INDEX(Lists!$F$2:$F$8,MATCH(E152,Lists!$E$2:$E$8,0)),"No"))</f>
        <v/>
      </c>
      <c r="G152" s="19" t="n"/>
      <c r="H152" s="17" t="n"/>
    </row>
    <row r="153">
      <c r="A153" s="10" t="n"/>
      <c r="B153" s="11" t="n"/>
      <c r="C153" s="11" t="n"/>
      <c r="D153" s="11" t="n"/>
      <c r="E153" s="11" t="n"/>
      <c r="F153" s="18">
        <f>IF(E153="","",IFERROR(INDEX(Lists!$F$2:$F$8,MATCH(E153,Lists!$E$2:$E$8,0)),"No"))</f>
        <v/>
      </c>
      <c r="G153" s="19" t="n"/>
      <c r="H153" s="17" t="n"/>
    </row>
    <row r="154">
      <c r="A154" s="10" t="n"/>
      <c r="B154" s="11" t="n"/>
      <c r="C154" s="11" t="n"/>
      <c r="D154" s="11" t="n"/>
      <c r="E154" s="11" t="n"/>
      <c r="F154" s="18">
        <f>IF(E154="","",IFERROR(INDEX(Lists!$F$2:$F$8,MATCH(E154,Lists!$E$2:$E$8,0)),"No"))</f>
        <v/>
      </c>
      <c r="G154" s="19" t="n"/>
      <c r="H154" s="17" t="n"/>
    </row>
    <row r="155">
      <c r="A155" s="10" t="n"/>
      <c r="B155" s="11" t="n"/>
      <c r="C155" s="11" t="n"/>
      <c r="D155" s="11" t="n"/>
      <c r="E155" s="11" t="n"/>
      <c r="F155" s="18">
        <f>IF(E155="","",IFERROR(INDEX(Lists!$F$2:$F$8,MATCH(E155,Lists!$E$2:$E$8,0)),"No"))</f>
        <v/>
      </c>
      <c r="G155" s="19" t="n"/>
      <c r="H155" s="17" t="n"/>
    </row>
    <row r="156">
      <c r="A156" s="10" t="n"/>
      <c r="B156" s="11" t="n"/>
      <c r="C156" s="11" t="n"/>
      <c r="D156" s="11" t="n"/>
      <c r="E156" s="11" t="n"/>
      <c r="F156" s="18">
        <f>IF(E156="","",IFERROR(INDEX(Lists!$F$2:$F$8,MATCH(E156,Lists!$E$2:$E$8,0)),"No"))</f>
        <v/>
      </c>
      <c r="G156" s="19" t="n"/>
      <c r="H156" s="17" t="n"/>
    </row>
    <row r="157">
      <c r="A157" s="10" t="n"/>
      <c r="B157" s="11" t="n"/>
      <c r="C157" s="11" t="n"/>
      <c r="D157" s="11" t="n"/>
      <c r="E157" s="11" t="n"/>
      <c r="F157" s="18">
        <f>IF(E157="","",IFERROR(INDEX(Lists!$F$2:$F$8,MATCH(E157,Lists!$E$2:$E$8,0)),"No"))</f>
        <v/>
      </c>
      <c r="G157" s="19" t="n"/>
      <c r="H157" s="17" t="n"/>
    </row>
    <row r="158">
      <c r="A158" s="10" t="n"/>
      <c r="B158" s="11" t="n"/>
      <c r="C158" s="11" t="n"/>
      <c r="D158" s="11" t="n"/>
      <c r="E158" s="11" t="n"/>
      <c r="F158" s="18">
        <f>IF(E158="","",IFERROR(INDEX(Lists!$F$2:$F$8,MATCH(E158,Lists!$E$2:$E$8,0)),"No"))</f>
        <v/>
      </c>
      <c r="G158" s="19" t="n"/>
      <c r="H158" s="17" t="n"/>
    </row>
    <row r="159">
      <c r="A159" s="10" t="n"/>
      <c r="B159" s="11" t="n"/>
      <c r="C159" s="11" t="n"/>
      <c r="D159" s="11" t="n"/>
      <c r="E159" s="11" t="n"/>
      <c r="F159" s="18">
        <f>IF(E159="","",IFERROR(INDEX(Lists!$F$2:$F$8,MATCH(E159,Lists!$E$2:$E$8,0)),"No"))</f>
        <v/>
      </c>
      <c r="G159" s="19" t="n"/>
      <c r="H159" s="17" t="n"/>
    </row>
    <row r="160">
      <c r="A160" s="10" t="n"/>
      <c r="B160" s="11" t="n"/>
      <c r="C160" s="11" t="n"/>
      <c r="D160" s="11" t="n"/>
      <c r="E160" s="11" t="n"/>
      <c r="F160" s="18">
        <f>IF(E160="","",IFERROR(INDEX(Lists!$F$2:$F$8,MATCH(E160,Lists!$E$2:$E$8,0)),"No"))</f>
        <v/>
      </c>
      <c r="G160" s="19" t="n"/>
      <c r="H160" s="17" t="n"/>
    </row>
    <row r="161">
      <c r="A161" s="10" t="n"/>
      <c r="B161" s="11" t="n"/>
      <c r="C161" s="11" t="n"/>
      <c r="D161" s="11" t="n"/>
      <c r="E161" s="11" t="n"/>
      <c r="F161" s="18">
        <f>IF(E161="","",IFERROR(INDEX(Lists!$F$2:$F$8,MATCH(E161,Lists!$E$2:$E$8,0)),"No"))</f>
        <v/>
      </c>
      <c r="G161" s="19" t="n"/>
      <c r="H161" s="17" t="n"/>
    </row>
    <row r="162">
      <c r="A162" s="10" t="n"/>
      <c r="B162" s="11" t="n"/>
      <c r="C162" s="11" t="n"/>
      <c r="D162" s="11" t="n"/>
      <c r="E162" s="11" t="n"/>
      <c r="F162" s="18">
        <f>IF(E162="","",IFERROR(INDEX(Lists!$F$2:$F$8,MATCH(E162,Lists!$E$2:$E$8,0)),"No"))</f>
        <v/>
      </c>
      <c r="G162" s="19" t="n"/>
      <c r="H162" s="17" t="n"/>
    </row>
    <row r="163">
      <c r="A163" s="10" t="n"/>
      <c r="B163" s="11" t="n"/>
      <c r="C163" s="11" t="n"/>
      <c r="D163" s="11" t="n"/>
      <c r="E163" s="11" t="n"/>
      <c r="F163" s="18">
        <f>IF(E163="","",IFERROR(INDEX(Lists!$F$2:$F$8,MATCH(E163,Lists!$E$2:$E$8,0)),"No"))</f>
        <v/>
      </c>
      <c r="G163" s="19" t="n"/>
      <c r="H163" s="17" t="n"/>
    </row>
    <row r="164">
      <c r="A164" s="10" t="n"/>
      <c r="B164" s="11" t="n"/>
      <c r="C164" s="11" t="n"/>
      <c r="D164" s="11" t="n"/>
      <c r="E164" s="11" t="n"/>
      <c r="F164" s="18">
        <f>IF(E164="","",IFERROR(INDEX(Lists!$F$2:$F$8,MATCH(E164,Lists!$E$2:$E$8,0)),"No"))</f>
        <v/>
      </c>
      <c r="G164" s="19" t="n"/>
      <c r="H164" s="17" t="n"/>
    </row>
    <row r="165">
      <c r="A165" s="10" t="n"/>
      <c r="B165" s="11" t="n"/>
      <c r="C165" s="11" t="n"/>
      <c r="D165" s="11" t="n"/>
      <c r="E165" s="11" t="n"/>
      <c r="F165" s="18">
        <f>IF(E165="","",IFERROR(INDEX(Lists!$F$2:$F$8,MATCH(E165,Lists!$E$2:$E$8,0)),"No"))</f>
        <v/>
      </c>
      <c r="G165" s="19" t="n"/>
      <c r="H165" s="17" t="n"/>
    </row>
    <row r="166">
      <c r="A166" s="10" t="n"/>
      <c r="B166" s="11" t="n"/>
      <c r="C166" s="11" t="n"/>
      <c r="D166" s="11" t="n"/>
      <c r="E166" s="11" t="n"/>
      <c r="F166" s="18">
        <f>IF(E166="","",IFERROR(INDEX(Lists!$F$2:$F$8,MATCH(E166,Lists!$E$2:$E$8,0)),"No"))</f>
        <v/>
      </c>
      <c r="G166" s="19" t="n"/>
      <c r="H166" s="17" t="n"/>
    </row>
    <row r="167">
      <c r="A167" s="10" t="n"/>
      <c r="B167" s="11" t="n"/>
      <c r="C167" s="11" t="n"/>
      <c r="D167" s="11" t="n"/>
      <c r="E167" s="11" t="n"/>
      <c r="F167" s="18">
        <f>IF(E167="","",IFERROR(INDEX(Lists!$F$2:$F$8,MATCH(E167,Lists!$E$2:$E$8,0)),"No"))</f>
        <v/>
      </c>
      <c r="G167" s="19" t="n"/>
      <c r="H167" s="17" t="n"/>
    </row>
    <row r="168">
      <c r="A168" s="10" t="n"/>
      <c r="B168" s="11" t="n"/>
      <c r="C168" s="11" t="n"/>
      <c r="D168" s="11" t="n"/>
      <c r="E168" s="11" t="n"/>
      <c r="F168" s="18">
        <f>IF(E168="","",IFERROR(INDEX(Lists!$F$2:$F$8,MATCH(E168,Lists!$E$2:$E$8,0)),"No"))</f>
        <v/>
      </c>
      <c r="G168" s="19" t="n"/>
      <c r="H168" s="17" t="n"/>
    </row>
    <row r="169">
      <c r="A169" s="10" t="n"/>
      <c r="B169" s="11" t="n"/>
      <c r="C169" s="11" t="n"/>
      <c r="D169" s="11" t="n"/>
      <c r="E169" s="11" t="n"/>
      <c r="F169" s="18">
        <f>IF(E169="","",IFERROR(INDEX(Lists!$F$2:$F$8,MATCH(E169,Lists!$E$2:$E$8,0)),"No"))</f>
        <v/>
      </c>
      <c r="G169" s="19" t="n"/>
      <c r="H169" s="17" t="n"/>
    </row>
    <row r="170">
      <c r="A170" s="10" t="n"/>
      <c r="B170" s="11" t="n"/>
      <c r="C170" s="11" t="n"/>
      <c r="D170" s="11" t="n"/>
      <c r="E170" s="11" t="n"/>
      <c r="F170" s="18">
        <f>IF(E170="","",IFERROR(INDEX(Lists!$F$2:$F$8,MATCH(E170,Lists!$E$2:$E$8,0)),"No"))</f>
        <v/>
      </c>
      <c r="G170" s="19" t="n"/>
      <c r="H170" s="17" t="n"/>
    </row>
    <row r="171">
      <c r="A171" s="10" t="n"/>
      <c r="B171" s="11" t="n"/>
      <c r="C171" s="11" t="n"/>
      <c r="D171" s="11" t="n"/>
      <c r="E171" s="11" t="n"/>
      <c r="F171" s="18">
        <f>IF(E171="","",IFERROR(INDEX(Lists!$F$2:$F$8,MATCH(E171,Lists!$E$2:$E$8,0)),"No"))</f>
        <v/>
      </c>
      <c r="G171" s="19" t="n"/>
      <c r="H171" s="17" t="n"/>
    </row>
    <row r="172">
      <c r="A172" s="10" t="n"/>
      <c r="B172" s="11" t="n"/>
      <c r="C172" s="11" t="n"/>
      <c r="D172" s="11" t="n"/>
      <c r="E172" s="11" t="n"/>
      <c r="F172" s="18">
        <f>IF(E172="","",IFERROR(INDEX(Lists!$F$2:$F$8,MATCH(E172,Lists!$E$2:$E$8,0)),"No"))</f>
        <v/>
      </c>
      <c r="G172" s="19" t="n"/>
      <c r="H172" s="17" t="n"/>
    </row>
    <row r="173">
      <c r="A173" s="10" t="n"/>
      <c r="B173" s="11" t="n"/>
      <c r="C173" s="11" t="n"/>
      <c r="D173" s="11" t="n"/>
      <c r="E173" s="11" t="n"/>
      <c r="F173" s="18">
        <f>IF(E173="","",IFERROR(INDEX(Lists!$F$2:$F$8,MATCH(E173,Lists!$E$2:$E$8,0)),"No"))</f>
        <v/>
      </c>
      <c r="G173" s="19" t="n"/>
      <c r="H173" s="17" t="n"/>
    </row>
    <row r="174">
      <c r="A174" s="10" t="n"/>
      <c r="B174" s="11" t="n"/>
      <c r="C174" s="11" t="n"/>
      <c r="D174" s="11" t="n"/>
      <c r="E174" s="11" t="n"/>
      <c r="F174" s="18">
        <f>IF(E174="","",IFERROR(INDEX(Lists!$F$2:$F$8,MATCH(E174,Lists!$E$2:$E$8,0)),"No"))</f>
        <v/>
      </c>
      <c r="G174" s="19" t="n"/>
      <c r="H174" s="17" t="n"/>
    </row>
    <row r="175">
      <c r="A175" s="10" t="n"/>
      <c r="B175" s="11" t="n"/>
      <c r="C175" s="11" t="n"/>
      <c r="D175" s="11" t="n"/>
      <c r="E175" s="11" t="n"/>
      <c r="F175" s="18">
        <f>IF(E175="","",IFERROR(INDEX(Lists!$F$2:$F$8,MATCH(E175,Lists!$E$2:$E$8,0)),"No"))</f>
        <v/>
      </c>
      <c r="G175" s="19" t="n"/>
      <c r="H175" s="17" t="n"/>
    </row>
    <row r="176">
      <c r="A176" s="10" t="n"/>
      <c r="B176" s="11" t="n"/>
      <c r="C176" s="11" t="n"/>
      <c r="D176" s="11" t="n"/>
      <c r="E176" s="11" t="n"/>
      <c r="F176" s="18">
        <f>IF(E176="","",IFERROR(INDEX(Lists!$F$2:$F$8,MATCH(E176,Lists!$E$2:$E$8,0)),"No"))</f>
        <v/>
      </c>
      <c r="G176" s="19" t="n"/>
      <c r="H176" s="17" t="n"/>
    </row>
    <row r="177">
      <c r="A177" s="10" t="n"/>
      <c r="B177" s="11" t="n"/>
      <c r="C177" s="11" t="n"/>
      <c r="D177" s="11" t="n"/>
      <c r="E177" s="11" t="n"/>
      <c r="F177" s="18">
        <f>IF(E177="","",IFERROR(INDEX(Lists!$F$2:$F$8,MATCH(E177,Lists!$E$2:$E$8,0)),"No"))</f>
        <v/>
      </c>
      <c r="G177" s="19" t="n"/>
      <c r="H177" s="17" t="n"/>
    </row>
    <row r="178">
      <c r="A178" s="10" t="n"/>
      <c r="B178" s="11" t="n"/>
      <c r="C178" s="11" t="n"/>
      <c r="D178" s="11" t="n"/>
      <c r="E178" s="11" t="n"/>
      <c r="F178" s="18">
        <f>IF(E178="","",IFERROR(INDEX(Lists!$F$2:$F$8,MATCH(E178,Lists!$E$2:$E$8,0)),"No"))</f>
        <v/>
      </c>
      <c r="G178" s="19" t="n"/>
      <c r="H178" s="17" t="n"/>
    </row>
    <row r="179">
      <c r="A179" s="10" t="n"/>
      <c r="B179" s="11" t="n"/>
      <c r="C179" s="11" t="n"/>
      <c r="D179" s="11" t="n"/>
      <c r="E179" s="11" t="n"/>
      <c r="F179" s="18">
        <f>IF(E179="","",IFERROR(INDEX(Lists!$F$2:$F$8,MATCH(E179,Lists!$E$2:$E$8,0)),"No"))</f>
        <v/>
      </c>
      <c r="G179" s="19" t="n"/>
      <c r="H179" s="17" t="n"/>
    </row>
    <row r="180">
      <c r="A180" s="10" t="n"/>
      <c r="B180" s="11" t="n"/>
      <c r="C180" s="11" t="n"/>
      <c r="D180" s="11" t="n"/>
      <c r="E180" s="11" t="n"/>
      <c r="F180" s="18">
        <f>IF(E180="","",IFERROR(INDEX(Lists!$F$2:$F$8,MATCH(E180,Lists!$E$2:$E$8,0)),"No"))</f>
        <v/>
      </c>
      <c r="G180" s="19" t="n"/>
      <c r="H180" s="17" t="n"/>
    </row>
    <row r="181">
      <c r="A181" s="10" t="n"/>
      <c r="B181" s="11" t="n"/>
      <c r="C181" s="11" t="n"/>
      <c r="D181" s="11" t="n"/>
      <c r="E181" s="11" t="n"/>
      <c r="F181" s="18">
        <f>IF(E181="","",IFERROR(INDEX(Lists!$F$2:$F$8,MATCH(E181,Lists!$E$2:$E$8,0)),"No"))</f>
        <v/>
      </c>
      <c r="G181" s="19" t="n"/>
      <c r="H181" s="17" t="n"/>
    </row>
    <row r="182">
      <c r="A182" s="10" t="n"/>
      <c r="B182" s="11" t="n"/>
      <c r="C182" s="11" t="n"/>
      <c r="D182" s="11" t="n"/>
      <c r="E182" s="11" t="n"/>
      <c r="F182" s="18">
        <f>IF(E182="","",IFERROR(INDEX(Lists!$F$2:$F$8,MATCH(E182,Lists!$E$2:$E$8,0)),"No"))</f>
        <v/>
      </c>
      <c r="G182" s="19" t="n"/>
      <c r="H182" s="17" t="n"/>
    </row>
    <row r="183">
      <c r="A183" s="10" t="n"/>
      <c r="B183" s="11" t="n"/>
      <c r="C183" s="11" t="n"/>
      <c r="D183" s="11" t="n"/>
      <c r="E183" s="11" t="n"/>
      <c r="F183" s="18">
        <f>IF(E183="","",IFERROR(INDEX(Lists!$F$2:$F$8,MATCH(E183,Lists!$E$2:$E$8,0)),"No"))</f>
        <v/>
      </c>
      <c r="G183" s="19" t="n"/>
      <c r="H183" s="17" t="n"/>
    </row>
    <row r="184">
      <c r="A184" s="10" t="n"/>
      <c r="B184" s="11" t="n"/>
      <c r="C184" s="11" t="n"/>
      <c r="D184" s="11" t="n"/>
      <c r="E184" s="11" t="n"/>
      <c r="F184" s="18">
        <f>IF(E184="","",IFERROR(INDEX(Lists!$F$2:$F$8,MATCH(E184,Lists!$E$2:$E$8,0)),"No"))</f>
        <v/>
      </c>
      <c r="G184" s="19" t="n"/>
      <c r="H184" s="17" t="n"/>
    </row>
    <row r="185">
      <c r="A185" s="10" t="n"/>
      <c r="B185" s="11" t="n"/>
      <c r="C185" s="11" t="n"/>
      <c r="D185" s="11" t="n"/>
      <c r="E185" s="11" t="n"/>
      <c r="F185" s="18">
        <f>IF(E185="","",IFERROR(INDEX(Lists!$F$2:$F$8,MATCH(E185,Lists!$E$2:$E$8,0)),"No"))</f>
        <v/>
      </c>
      <c r="G185" s="19" t="n"/>
      <c r="H185" s="17" t="n"/>
    </row>
    <row r="186">
      <c r="A186" s="10" t="n"/>
      <c r="B186" s="11" t="n"/>
      <c r="C186" s="11" t="n"/>
      <c r="D186" s="11" t="n"/>
      <c r="E186" s="11" t="n"/>
      <c r="F186" s="18">
        <f>IF(E186="","",IFERROR(INDEX(Lists!$F$2:$F$8,MATCH(E186,Lists!$E$2:$E$8,0)),"No"))</f>
        <v/>
      </c>
      <c r="G186" s="19" t="n"/>
      <c r="H186" s="17" t="n"/>
    </row>
    <row r="187">
      <c r="A187" s="10" t="n"/>
      <c r="B187" s="11" t="n"/>
      <c r="C187" s="11" t="n"/>
      <c r="D187" s="11" t="n"/>
      <c r="E187" s="11" t="n"/>
      <c r="F187" s="18">
        <f>IF(E187="","",IFERROR(INDEX(Lists!$F$2:$F$8,MATCH(E187,Lists!$E$2:$E$8,0)),"No"))</f>
        <v/>
      </c>
      <c r="G187" s="19" t="n"/>
      <c r="H187" s="17" t="n"/>
    </row>
    <row r="188">
      <c r="A188" s="10" t="n"/>
      <c r="B188" s="11" t="n"/>
      <c r="C188" s="11" t="n"/>
      <c r="D188" s="11" t="n"/>
      <c r="E188" s="11" t="n"/>
      <c r="F188" s="18">
        <f>IF(E188="","",IFERROR(INDEX(Lists!$F$2:$F$8,MATCH(E188,Lists!$E$2:$E$8,0)),"No"))</f>
        <v/>
      </c>
      <c r="G188" s="19" t="n"/>
      <c r="H188" s="17" t="n"/>
    </row>
    <row r="189">
      <c r="A189" s="10" t="n"/>
      <c r="B189" s="11" t="n"/>
      <c r="C189" s="11" t="n"/>
      <c r="D189" s="11" t="n"/>
      <c r="E189" s="11" t="n"/>
      <c r="F189" s="18">
        <f>IF(E189="","",IFERROR(INDEX(Lists!$F$2:$F$8,MATCH(E189,Lists!$E$2:$E$8,0)),"No"))</f>
        <v/>
      </c>
      <c r="G189" s="19" t="n"/>
      <c r="H189" s="17" t="n"/>
    </row>
    <row r="190">
      <c r="A190" s="10" t="n"/>
      <c r="B190" s="11" t="n"/>
      <c r="C190" s="11" t="n"/>
      <c r="D190" s="11" t="n"/>
      <c r="E190" s="11" t="n"/>
      <c r="F190" s="18">
        <f>IF(E190="","",IFERROR(INDEX(Lists!$F$2:$F$8,MATCH(E190,Lists!$E$2:$E$8,0)),"No"))</f>
        <v/>
      </c>
      <c r="G190" s="19" t="n"/>
      <c r="H190" s="17" t="n"/>
    </row>
    <row r="191">
      <c r="A191" s="10" t="n"/>
      <c r="B191" s="11" t="n"/>
      <c r="C191" s="11" t="n"/>
      <c r="D191" s="11" t="n"/>
      <c r="E191" s="11" t="n"/>
      <c r="F191" s="18">
        <f>IF(E191="","",IFERROR(INDEX(Lists!$F$2:$F$8,MATCH(E191,Lists!$E$2:$E$8,0)),"No"))</f>
        <v/>
      </c>
      <c r="G191" s="19" t="n"/>
      <c r="H191" s="17" t="n"/>
    </row>
    <row r="192">
      <c r="A192" s="10" t="n"/>
      <c r="B192" s="11" t="n"/>
      <c r="C192" s="11" t="n"/>
      <c r="D192" s="11" t="n"/>
      <c r="E192" s="11" t="n"/>
      <c r="F192" s="18">
        <f>IF(E192="","",IFERROR(INDEX(Lists!$F$2:$F$8,MATCH(E192,Lists!$E$2:$E$8,0)),"No"))</f>
        <v/>
      </c>
      <c r="G192" s="19" t="n"/>
      <c r="H192" s="17" t="n"/>
    </row>
    <row r="193">
      <c r="A193" s="10" t="n"/>
      <c r="B193" s="11" t="n"/>
      <c r="C193" s="11" t="n"/>
      <c r="D193" s="11" t="n"/>
      <c r="E193" s="11" t="n"/>
      <c r="F193" s="18">
        <f>IF(E193="","",IFERROR(INDEX(Lists!$F$2:$F$8,MATCH(E193,Lists!$E$2:$E$8,0)),"No"))</f>
        <v/>
      </c>
      <c r="G193" s="19" t="n"/>
      <c r="H193" s="17" t="n"/>
    </row>
    <row r="194">
      <c r="A194" s="10" t="n"/>
      <c r="B194" s="11" t="n"/>
      <c r="C194" s="11" t="n"/>
      <c r="D194" s="11" t="n"/>
      <c r="E194" s="11" t="n"/>
      <c r="F194" s="18">
        <f>IF(E194="","",IFERROR(INDEX(Lists!$F$2:$F$8,MATCH(E194,Lists!$E$2:$E$8,0)),"No"))</f>
        <v/>
      </c>
      <c r="G194" s="19" t="n"/>
      <c r="H194" s="17" t="n"/>
    </row>
    <row r="195">
      <c r="A195" s="10" t="n"/>
      <c r="B195" s="11" t="n"/>
      <c r="C195" s="11" t="n"/>
      <c r="D195" s="11" t="n"/>
      <c r="E195" s="11" t="n"/>
      <c r="F195" s="18">
        <f>IF(E195="","",IFERROR(INDEX(Lists!$F$2:$F$8,MATCH(E195,Lists!$E$2:$E$8,0)),"No"))</f>
        <v/>
      </c>
      <c r="G195" s="19" t="n"/>
      <c r="H195" s="17" t="n"/>
    </row>
    <row r="196">
      <c r="A196" s="10" t="n"/>
      <c r="B196" s="11" t="n"/>
      <c r="C196" s="11" t="n"/>
      <c r="D196" s="11" t="n"/>
      <c r="E196" s="11" t="n"/>
      <c r="F196" s="18">
        <f>IF(E196="","",IFERROR(INDEX(Lists!$F$2:$F$8,MATCH(E196,Lists!$E$2:$E$8,0)),"No"))</f>
        <v/>
      </c>
      <c r="G196" s="19" t="n"/>
      <c r="H196" s="17" t="n"/>
    </row>
    <row r="197">
      <c r="A197" s="10" t="n"/>
      <c r="B197" s="11" t="n"/>
      <c r="C197" s="11" t="n"/>
      <c r="D197" s="11" t="n"/>
      <c r="E197" s="11" t="n"/>
      <c r="F197" s="18">
        <f>IF(E197="","",IFERROR(INDEX(Lists!$F$2:$F$8,MATCH(E197,Lists!$E$2:$E$8,0)),"No"))</f>
        <v/>
      </c>
      <c r="G197" s="19" t="n"/>
      <c r="H197" s="17" t="n"/>
    </row>
    <row r="198">
      <c r="A198" s="10" t="n"/>
      <c r="B198" s="11" t="n"/>
      <c r="C198" s="11" t="n"/>
      <c r="D198" s="11" t="n"/>
      <c r="E198" s="11" t="n"/>
      <c r="F198" s="18">
        <f>IF(E198="","",IFERROR(INDEX(Lists!$F$2:$F$8,MATCH(E198,Lists!$E$2:$E$8,0)),"No"))</f>
        <v/>
      </c>
      <c r="G198" s="19" t="n"/>
      <c r="H198" s="17" t="n"/>
    </row>
    <row r="199">
      <c r="A199" s="10" t="n"/>
      <c r="B199" s="11" t="n"/>
      <c r="C199" s="11" t="n"/>
      <c r="D199" s="11" t="n"/>
      <c r="E199" s="11" t="n"/>
      <c r="F199" s="18">
        <f>IF(E199="","",IFERROR(INDEX(Lists!$F$2:$F$8,MATCH(E199,Lists!$E$2:$E$8,0)),"No"))</f>
        <v/>
      </c>
      <c r="G199" s="19" t="n"/>
      <c r="H199" s="17" t="n"/>
    </row>
    <row r="200">
      <c r="A200" s="10" t="n"/>
      <c r="B200" s="11" t="n"/>
      <c r="C200" s="11" t="n"/>
      <c r="D200" s="11" t="n"/>
      <c r="E200" s="11" t="n"/>
      <c r="F200" s="18">
        <f>IF(E200="","",IFERROR(INDEX(Lists!$F$2:$F$8,MATCH(E200,Lists!$E$2:$E$8,0)),"No"))</f>
        <v/>
      </c>
      <c r="G200" s="19" t="n"/>
      <c r="H200" s="17" t="n"/>
    </row>
  </sheetData>
  <conditionalFormatting sqref="F2:F200">
    <cfRule type="cellIs" priority="1" operator="equal" dxfId="4">
      <formula>"No"</formula>
    </cfRule>
    <cfRule type="cellIs" priority="2" operator="equal" dxfId="5">
      <formula>"Yes"</formula>
    </cfRule>
  </conditionalFormatting>
  <dataValidations count="3">
    <dataValidation sqref="E2:E200" showDropDown="0" showInputMessage="0" showErrorMessage="0" allowBlank="1" type="list">
      <formula1>=Lists!$E$2:$E$8</formula1>
    </dataValidation>
    <dataValidation sqref="C2:C200" showDropDown="0" showInputMessage="0" showErrorMessage="0" allowBlank="1" type="list">
      <formula1>=Lists!$B$2:$B$3</formula1>
    </dataValidation>
    <dataValidation sqref="D2:D200" showDropDown="0" showInputMessage="0" showErrorMessage="0" allowBlank="1" type="list">
      <formula1>=Lists!$C$2:$C$30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3" customWidth="1" min="3" max="3"/>
    <col width="26" customWidth="1" min="4" max="4"/>
    <col width="9" customWidth="1" min="5" max="5"/>
    <col width="22" customWidth="1" min="6" max="6"/>
    <col width="10" customWidth="1" min="7" max="7"/>
  </cols>
  <sheetData>
    <row r="1">
      <c r="A1" s="1" t="inlineStr">
        <is>
          <t>Dashboard</t>
        </is>
      </c>
    </row>
    <row r="2">
      <c r="A2" s="2" t="inlineStr">
        <is>
          <t>Everything here reads from the Trades and Skipped sheets. Nothing to type on this page.</t>
        </is>
      </c>
    </row>
    <row r="4">
      <c r="A4" s="3" t="inlineStr">
        <is>
          <t>Results</t>
        </is>
      </c>
      <c r="D4" s="3" t="inlineStr">
        <is>
          <t>By grade</t>
        </is>
      </c>
    </row>
    <row r="5">
      <c r="A5" s="5" t="inlineStr">
        <is>
          <t>Trades</t>
        </is>
      </c>
      <c r="B5" s="20">
        <f>COUNT(Trades!$L$2:$L$500)</f>
        <v/>
      </c>
      <c r="D5" s="21" t="inlineStr">
        <is>
          <t>Grade</t>
        </is>
      </c>
      <c r="E5" s="21" t="inlineStr">
        <is>
          <t>Trades</t>
        </is>
      </c>
      <c r="F5" s="21" t="inlineStr">
        <is>
          <t>Net P&amp;L</t>
        </is>
      </c>
      <c r="G5" s="21" t="inlineStr">
        <is>
          <t>Avg R</t>
        </is>
      </c>
    </row>
    <row r="6">
      <c r="A6" s="5" t="inlineStr">
        <is>
          <t>Wins</t>
        </is>
      </c>
      <c r="B6" s="20">
        <f>COUNTIF(Trades!$L$2:$L$500,"&gt;0")</f>
        <v/>
      </c>
      <c r="D6" s="6" t="inlineStr">
        <is>
          <t>A</t>
        </is>
      </c>
      <c r="E6" s="6">
        <f>COUNTIF(Trades!$Q$2:$Q$500,D6)</f>
        <v/>
      </c>
      <c r="F6" s="22">
        <f>SUMIF(Trades!$Q$2:$Q$500,D6,Trades!$L$2:$L$500)</f>
        <v/>
      </c>
      <c r="G6" s="23">
        <f>IFERROR(AVERAGEIF(Trades!$Q$2:$Q$500,D6,Trades!$N$2:$N$500),"")</f>
        <v/>
      </c>
    </row>
    <row r="7">
      <c r="A7" s="5" t="inlineStr">
        <is>
          <t>Losses</t>
        </is>
      </c>
      <c r="B7" s="20">
        <f>COUNTIF(Trades!$L$2:$L$500,"&lt;0")</f>
        <v/>
      </c>
      <c r="D7" s="6" t="inlineStr">
        <is>
          <t>B</t>
        </is>
      </c>
      <c r="E7" s="6">
        <f>COUNTIF(Trades!$Q$2:$Q$500,D7)</f>
        <v/>
      </c>
      <c r="F7" s="22">
        <f>SUMIF(Trades!$Q$2:$Q$500,D7,Trades!$L$2:$L$500)</f>
        <v/>
      </c>
      <c r="G7" s="23">
        <f>IFERROR(AVERAGEIF(Trades!$Q$2:$Q$500,D7,Trades!$N$2:$N$500),"")</f>
        <v/>
      </c>
    </row>
    <row r="8">
      <c r="A8" s="5" t="inlineStr">
        <is>
          <t>Win rate</t>
        </is>
      </c>
      <c r="B8" s="24">
        <f>IF(B5=0,"",B6/B5)</f>
        <v/>
      </c>
      <c r="D8" s="6" t="inlineStr">
        <is>
          <t>C</t>
        </is>
      </c>
      <c r="E8" s="6">
        <f>COUNTIF(Trades!$Q$2:$Q$500,D8)</f>
        <v/>
      </c>
      <c r="F8" s="22">
        <f>SUMIF(Trades!$Q$2:$Q$500,D8,Trades!$L$2:$L$500)</f>
        <v/>
      </c>
      <c r="G8" s="23">
        <f>IFERROR(AVERAGEIF(Trades!$Q$2:$Q$500,D8,Trades!$N$2:$N$500),"")</f>
        <v/>
      </c>
    </row>
    <row r="9">
      <c r="A9" s="5" t="inlineStr">
        <is>
          <t>Net P&amp;L</t>
        </is>
      </c>
      <c r="B9" s="25">
        <f>SUM(Trades!$L$2:$L$500)</f>
        <v/>
      </c>
      <c r="D9" s="6" t="inlineStr">
        <is>
          <t>D</t>
        </is>
      </c>
      <c r="E9" s="6">
        <f>COUNTIF(Trades!$Q$2:$Q$500,D9)</f>
        <v/>
      </c>
      <c r="F9" s="22">
        <f>SUMIF(Trades!$Q$2:$Q$500,D9,Trades!$L$2:$L$500)</f>
        <v/>
      </c>
      <c r="G9" s="23">
        <f>IFERROR(AVERAGEIF(Trades!$Q$2:$Q$500,D9,Trades!$N$2:$N$500),"")</f>
        <v/>
      </c>
    </row>
    <row r="10">
      <c r="A10" s="5" t="inlineStr">
        <is>
          <t>Expectancy per trade</t>
        </is>
      </c>
      <c r="B10" s="25">
        <f>IF(B5=0,"",B9/B5)</f>
        <v/>
      </c>
      <c r="D10" s="6" t="inlineStr">
        <is>
          <t>F</t>
        </is>
      </c>
      <c r="E10" s="6">
        <f>COUNTIF(Trades!$Q$2:$Q$500,D10)</f>
        <v/>
      </c>
      <c r="F10" s="22">
        <f>SUMIF(Trades!$Q$2:$Q$500,D10,Trades!$L$2:$L$500)</f>
        <v/>
      </c>
      <c r="G10" s="23">
        <f>IFERROR(AVERAGEIF(Trades!$Q$2:$Q$500,D10,Trades!$N$2:$N$500),"")</f>
        <v/>
      </c>
    </row>
    <row r="11">
      <c r="A11" s="5" t="inlineStr">
        <is>
          <t>Average win</t>
        </is>
      </c>
      <c r="B11" s="25">
        <f>IFERROR(AVERAGEIF(Trades!$L$2:$L$500,"&gt;0"),"")</f>
        <v/>
      </c>
    </row>
    <row r="12">
      <c r="A12" s="5" t="inlineStr">
        <is>
          <t>Average loss</t>
        </is>
      </c>
      <c r="B12" s="25">
        <f>IFERROR(AVERAGEIF(Trades!$L$2:$L$500,"&lt;0"),"")</f>
        <v/>
      </c>
      <c r="D12" s="5" t="inlineStr">
        <is>
          <t>Ungraded</t>
        </is>
      </c>
      <c r="E12" s="6">
        <f>COUNT(Trades!$L$2:$L$500)-SUM(E6:E10)</f>
        <v/>
      </c>
    </row>
    <row r="13">
      <c r="A13" s="5" t="inlineStr">
        <is>
          <t>Profit factor</t>
        </is>
      </c>
      <c r="B13" s="26">
        <f>IF(SUMIF(Trades!$L$2:$L$500,"&lt;0")=0,"",SUMIF(Trades!$L$2:$L$500,"&gt;0")/ABS(SUMIF(Trades!$L$2:$L$500,"&lt;0")))</f>
        <v/>
      </c>
    </row>
    <row r="14">
      <c r="A14" s="5" t="inlineStr">
        <is>
          <t>Total R</t>
        </is>
      </c>
      <c r="B14" s="27">
        <f>SUM(Trades!$N$2:$N$500)</f>
        <v/>
      </c>
    </row>
    <row r="17">
      <c r="A17" s="3" t="inlineStr">
        <is>
          <t>Plan and discipline</t>
        </is>
      </c>
      <c r="D17" s="3" t="inlineStr">
        <is>
          <t>What each mistake has cost you</t>
        </is>
      </c>
    </row>
    <row r="18">
      <c r="A18" s="5" t="inlineStr">
        <is>
          <t>Trades in the plan</t>
        </is>
      </c>
      <c r="B18" s="20">
        <f>COUNTIF(Trades!$P$2:$P$500,"Y")</f>
        <v/>
      </c>
      <c r="D18" s="21" t="inlineStr">
        <is>
          <t>Mistake</t>
        </is>
      </c>
      <c r="E18" s="21" t="inlineStr">
        <is>
          <t>Times</t>
        </is>
      </c>
      <c r="F18" s="21" t="inlineStr">
        <is>
          <t>Net P&amp;L on those trades</t>
        </is>
      </c>
    </row>
    <row r="19">
      <c r="A19" s="5" t="inlineStr">
        <is>
          <t>Trades off plan</t>
        </is>
      </c>
      <c r="B19" s="20">
        <f>COUNTIF(Trades!$P$2:$P$500,"N")</f>
        <v/>
      </c>
      <c r="D19" s="6">
        <f>IF(Lists!$D$2="","",Lists!$D$2)</f>
        <v/>
      </c>
      <c r="E19" s="6">
        <f>IF(D19="","",COUNTIF(Trades!$R$2:$R$500,D19)+COUNTIF(Trades!$S$2:$S$500,D19))</f>
        <v/>
      </c>
      <c r="F19" s="22">
        <f>IF(D19="","",SUMIF(Trades!$R$2:$R$500,D19,Trades!$L$2:$L$500)+SUMIF(Trades!$S$2:$S$500,D19,Trades!$L$2:$L$500))</f>
        <v/>
      </c>
    </row>
    <row r="20">
      <c r="A20" s="5" t="inlineStr">
        <is>
          <t>Plan adherence</t>
        </is>
      </c>
      <c r="B20" s="24">
        <f>IF(B18+B19=0,"",B18/(B18+B19))</f>
        <v/>
      </c>
      <c r="D20" s="6">
        <f>IF(Lists!$D$3="","",Lists!$D$3)</f>
        <v/>
      </c>
      <c r="E20" s="6">
        <f>IF(D20="","",COUNTIF(Trades!$R$2:$R$500,D20)+COUNTIF(Trades!$S$2:$S$500,D20))</f>
        <v/>
      </c>
      <c r="F20" s="22">
        <f>IF(D20="","",SUMIF(Trades!$R$2:$R$500,D20,Trades!$L$2:$L$500)+SUMIF(Trades!$S$2:$S$500,D20,Trades!$L$2:$L$500))</f>
        <v/>
      </c>
    </row>
    <row r="21">
      <c r="A21" s="5" t="inlineStr">
        <is>
          <t>Net P&amp;L in plan</t>
        </is>
      </c>
      <c r="B21" s="25">
        <f>SUMIF(Trades!$P$2:$P$500,"Y",Trades!$L$2:$L$500)</f>
        <v/>
      </c>
      <c r="D21" s="6">
        <f>IF(Lists!$D$4="","",Lists!$D$4)</f>
        <v/>
      </c>
      <c r="E21" s="6">
        <f>IF(D21="","",COUNTIF(Trades!$R$2:$R$500,D21)+COUNTIF(Trades!$S$2:$S$500,D21))</f>
        <v/>
      </c>
      <c r="F21" s="22">
        <f>IF(D21="","",SUMIF(Trades!$R$2:$R$500,D21,Trades!$L$2:$L$500)+SUMIF(Trades!$S$2:$S$500,D21,Trades!$L$2:$L$500))</f>
        <v/>
      </c>
    </row>
    <row r="22">
      <c r="A22" s="5" t="inlineStr">
        <is>
          <t>Net P&amp;L off plan</t>
        </is>
      </c>
      <c r="B22" s="25">
        <f>SUMIF(Trades!$P$2:$P$500,"N",Trades!$L$2:$L$500)</f>
        <v/>
      </c>
      <c r="D22" s="6">
        <f>IF(Lists!$D$5="","",Lists!$D$5)</f>
        <v/>
      </c>
      <c r="E22" s="6">
        <f>IF(D22="","",COUNTIF(Trades!$R$2:$R$500,D22)+COUNTIF(Trades!$S$2:$S$500,D22))</f>
        <v/>
      </c>
      <c r="F22" s="22">
        <f>IF(D22="","",SUMIF(Trades!$R$2:$R$500,D22,Trades!$L$2:$L$500)+SUMIF(Trades!$S$2:$S$500,D22,Trades!$L$2:$L$500))</f>
        <v/>
      </c>
    </row>
    <row r="23">
      <c r="A23" s="5" t="inlineStr">
        <is>
          <t>Clean trades (no mistake)</t>
        </is>
      </c>
      <c r="B23" s="20">
        <f>COUNTIFS(Trades!$A$2:$A$500,"&gt;0",Trades!$R$2:$R$500,"",Trades!$S$2:$S$500,"")</f>
        <v/>
      </c>
      <c r="D23" s="6">
        <f>IF(Lists!$D$6="","",Lists!$D$6)</f>
        <v/>
      </c>
      <c r="E23" s="6">
        <f>IF(D23="","",COUNTIF(Trades!$R$2:$R$500,D23)+COUNTIF(Trades!$S$2:$S$500,D23))</f>
        <v/>
      </c>
      <c r="F23" s="22">
        <f>IF(D23="","",SUMIF(Trades!$R$2:$R$500,D23,Trades!$L$2:$L$500)+SUMIF(Trades!$S$2:$S$500,D23,Trades!$L$2:$L$500))</f>
        <v/>
      </c>
    </row>
    <row r="24">
      <c r="A24" s="5" t="inlineStr">
        <is>
          <t>Avg net, clean trades</t>
        </is>
      </c>
      <c r="B24" s="25">
        <f>IFERROR(AVERAGEIFS(Trades!$L$2:$L$500,Trades!$A$2:$A$500,"&gt;0",Trades!$R$2:$R$500,"",Trades!$S$2:$S$500,""),"")</f>
        <v/>
      </c>
      <c r="D24" s="6">
        <f>IF(Lists!$D$7="","",Lists!$D$7)</f>
        <v/>
      </c>
      <c r="E24" s="6">
        <f>IF(D24="","",COUNTIF(Trades!$R$2:$R$500,D24)+COUNTIF(Trades!$S$2:$S$500,D24))</f>
        <v/>
      </c>
      <c r="F24" s="22">
        <f>IF(D24="","",SUMIF(Trades!$R$2:$R$500,D24,Trades!$L$2:$L$500)+SUMIF(Trades!$S$2:$S$500,D24,Trades!$L$2:$L$500))</f>
        <v/>
      </c>
    </row>
    <row r="25">
      <c r="A25" s="5" t="inlineStr">
        <is>
          <t>Avg net, mistake trades</t>
        </is>
      </c>
      <c r="B25" s="25">
        <f>IF(B5-B23=0,"",(B9-B23*IF(B24="",0,B24))/(B5-B23))</f>
        <v/>
      </c>
      <c r="D25" s="6">
        <f>IF(Lists!$D$8="","",Lists!$D$8)</f>
        <v/>
      </c>
      <c r="E25" s="6">
        <f>IF(D25="","",COUNTIF(Trades!$R$2:$R$500,D25)+COUNTIF(Trades!$S$2:$S$500,D25))</f>
        <v/>
      </c>
      <c r="F25" s="22">
        <f>IF(D25="","",SUMIF(Trades!$R$2:$R$500,D25,Trades!$L$2:$L$500)+SUMIF(Trades!$S$2:$S$500,D25,Trades!$L$2:$L$500))</f>
        <v/>
      </c>
    </row>
    <row r="26">
      <c r="A26" s="5" t="inlineStr">
        <is>
          <t>Missed setups (Skipped sheet)</t>
        </is>
      </c>
      <c r="B26" s="20">
        <f>COUNTIF(Skipped!$F$2:$F$200,"No")</f>
        <v/>
      </c>
      <c r="D26" s="6">
        <f>IF(Lists!$D$9="","",Lists!$D$9)</f>
        <v/>
      </c>
      <c r="E26" s="6">
        <f>IF(D26="","",COUNTIF(Trades!$R$2:$R$500,D26)+COUNTIF(Trades!$S$2:$S$500,D26))</f>
        <v/>
      </c>
      <c r="F26" s="22">
        <f>IF(D26="","",SUMIF(Trades!$R$2:$R$500,D26,Trades!$L$2:$L$500)+SUMIF(Trades!$S$2:$S$500,D26,Trades!$L$2:$L$500))</f>
        <v/>
      </c>
    </row>
    <row r="27">
      <c r="A27" s="5" t="inlineStr">
        <is>
          <t>Good skips</t>
        </is>
      </c>
      <c r="B27" s="20">
        <f>COUNTIF(Skipped!$F$2:$F$200,"Yes")</f>
        <v/>
      </c>
      <c r="D27" s="6">
        <f>IF(Lists!$D$10="","",Lists!$D$10)</f>
        <v/>
      </c>
      <c r="E27" s="6">
        <f>IF(D27="","",COUNTIF(Trades!$R$2:$R$500,D27)+COUNTIF(Trades!$S$2:$S$500,D27))</f>
        <v/>
      </c>
      <c r="F27" s="22">
        <f>IF(D27="","",SUMIF(Trades!$R$2:$R$500,D27,Trades!$L$2:$L$500)+SUMIF(Trades!$S$2:$S$500,D27,Trades!$L$2:$L$500))</f>
        <v/>
      </c>
    </row>
    <row r="28">
      <c r="A28" s="5" t="inlineStr">
        <is>
          <t>R left on missed setups</t>
        </is>
      </c>
      <c r="B28" s="27">
        <f>SUMIFS(Skipped!$G$2:$G$200,Skipped!$F$2:$F$200,"No")</f>
        <v/>
      </c>
      <c r="D28" s="6">
        <f>IF(Lists!$D$11="","",Lists!$D$11)</f>
        <v/>
      </c>
      <c r="E28" s="6">
        <f>IF(D28="","",COUNTIF(Trades!$R$2:$R$500,D28)+COUNTIF(Trades!$S$2:$S$500,D28))</f>
        <v/>
      </c>
      <c r="F28" s="22">
        <f>IF(D28="","",SUMIF(Trades!$R$2:$R$500,D28,Trades!$L$2:$L$500)+SUMIF(Trades!$S$2:$S$500,D28,Trades!$L$2:$L$500))</f>
        <v/>
      </c>
    </row>
    <row r="29">
      <c r="D29" s="6">
        <f>IF(Lists!$D$12="","",Lists!$D$12)</f>
        <v/>
      </c>
      <c r="E29" s="6">
        <f>IF(D29="","",COUNTIF(Trades!$R$2:$R$500,D29)+COUNTIF(Trades!$S$2:$S$500,D29))</f>
        <v/>
      </c>
      <c r="F29" s="22">
        <f>IF(D29="","",SUMIF(Trades!$R$2:$R$500,D29,Trades!$L$2:$L$500)+SUMIF(Trades!$S$2:$S$500,D29,Trades!$L$2:$L$500))</f>
        <v/>
      </c>
    </row>
    <row r="30">
      <c r="D30" s="6">
        <f>IF(Lists!$D$13="","",Lists!$D$13)</f>
        <v/>
      </c>
      <c r="E30" s="6">
        <f>IF(D30="","",COUNTIF(Trades!$R$2:$R$500,D30)+COUNTIF(Trades!$S$2:$S$500,D30))</f>
        <v/>
      </c>
      <c r="F30" s="22">
        <f>IF(D30="","",SUMIF(Trades!$R$2:$R$500,D30,Trades!$L$2:$L$500)+SUMIF(Trades!$S$2:$S$500,D30,Trades!$L$2:$L$500))</f>
        <v/>
      </c>
    </row>
    <row r="31">
      <c r="A31" s="2" t="inlineStr">
        <is>
          <t>Numbers only mean something after a few dozen trades. Before that, read the notes, not the table.</t>
        </is>
      </c>
    </row>
    <row r="32">
      <c r="D32" s="2" t="inlineStr">
        <is>
          <t>A trade tagged with two mistakes counts once under each. The most negative row is your first fix.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2" customWidth="1" min="2" max="2"/>
    <col width="8" customWidth="1" min="3" max="3"/>
    <col width="8" customWidth="1" min="4" max="4"/>
    <col width="8" customWidth="1" min="5" max="5"/>
    <col width="8" customWidth="1" min="6" max="6"/>
    <col width="8" customWidth="1" min="7" max="7"/>
    <col width="9" customWidth="1" min="8" max="8"/>
    <col width="7" customWidth="1" min="9" max="9"/>
    <col width="46" customWidth="1" min="10" max="10"/>
    <col width="12" customWidth="1" min="11" max="11"/>
  </cols>
  <sheetData>
    <row r="1" ht="30" customHeight="1">
      <c r="A1" s="28" t="inlineStr">
        <is>
          <t>Week start (Mon)</t>
        </is>
      </c>
      <c r="B1" s="28" t="inlineStr">
        <is>
          <t>Week end</t>
        </is>
      </c>
      <c r="C1" s="28" t="inlineStr">
        <is>
          <t>Trades</t>
        </is>
      </c>
      <c r="D1" s="28" t="inlineStr">
        <is>
          <t>Graded</t>
        </is>
      </c>
      <c r="E1" s="28" t="inlineStr">
        <is>
          <t>A or B</t>
        </is>
      </c>
      <c r="F1" s="28" t="inlineStr">
        <is>
          <t>Clean</t>
        </is>
      </c>
      <c r="G1" s="28" t="inlineStr">
        <is>
          <t>In plan</t>
        </is>
      </c>
      <c r="H1" s="28" t="inlineStr">
        <is>
          <t>Missed setups</t>
        </is>
      </c>
      <c r="I1" s="28" t="inlineStr">
        <is>
          <t>Score</t>
        </is>
      </c>
      <c r="J1" s="28" t="inlineStr">
        <is>
          <t>One thing to fix this week</t>
        </is>
      </c>
      <c r="K1" s="28" t="inlineStr">
        <is>
          <t>Did it happen? (Y/N)</t>
        </is>
      </c>
    </row>
    <row r="2">
      <c r="A2" s="10" t="n">
        <v>46272</v>
      </c>
      <c r="B2" s="29">
        <f>IF(A2="","",A2+6)</f>
        <v/>
      </c>
      <c r="C2" s="18">
        <f>IF(A2="","",COUNTIFS(Trades!$A$2:$A$500,"&gt;="&amp;A2,Trades!$A$2:$A$500,"&lt;="&amp;B2))</f>
        <v/>
      </c>
      <c r="D2" s="18">
        <f>IF(A2="","",COUNTIFS(Trades!$A$2:$A$500,"&gt;="&amp;A2,Trades!$A$2:$A$500,"&lt;="&amp;B2,Trades!$Q$2:$Q$500,"?"))</f>
        <v/>
      </c>
      <c r="E2" s="30">
        <f>IF(A2="","",IF(D2=0,"",(COUNTIFS(Trades!$A$2:$A$500,"&gt;="&amp;A2,Trades!$A$2:$A$500,"&lt;="&amp;B2,Trades!$Q$2:$Q$500,"A")+COUNTIFS(Trades!$A$2:$A$500,"&gt;="&amp;A2,Trades!$A$2:$A$500,"&lt;="&amp;B2,Trades!$Q$2:$Q$500,"B"))/D2))</f>
        <v/>
      </c>
      <c r="F2" s="30">
        <f>IF(A2="","",IF(C2=0,"",COUNTIFS(Trades!$A$2:$A$500,"&gt;="&amp;A2,Trades!$A$2:$A$500,"&lt;="&amp;B2,Trades!$R$2:$R$500,"",Trades!$S$2:$S$500,"")/C2))</f>
        <v/>
      </c>
      <c r="G2" s="30">
        <f>IF(A2="","",IF(C2=0,"",COUNTIFS(Trades!$A$2:$A$500,"&gt;="&amp;A2,Trades!$A$2:$A$500,"&lt;="&amp;B2,Trades!$P$2:$P$500,"Y")/C2))</f>
        <v/>
      </c>
      <c r="H2" s="18">
        <f>IF(A2="","",COUNTIFS(Skipped!$A$2:$A$200,"&gt;="&amp;A2,Skipped!$A$2:$A$200,"&lt;="&amp;B2,Skipped!$F$2:$F$200,"No"))</f>
        <v/>
      </c>
      <c r="I2" s="18">
        <f>IF(A2="","",IF(C2=0,"",ROUND(100*(0.4*IF(E2="",0,E2)+0.35*IF(F2="",0,F2)+0.25*IF(G2="",0,G2)),0)))</f>
        <v/>
      </c>
      <c r="J2" s="17" t="inlineStr">
        <is>
          <t>No trade within 15 minutes of a stop. Close the chart, walk.</t>
        </is>
      </c>
      <c r="K2" s="11" t="inlineStr">
        <is>
          <t>N</t>
        </is>
      </c>
    </row>
    <row r="3">
      <c r="A3" s="29">
        <f>IF(A2="","",A2+7)</f>
        <v/>
      </c>
      <c r="B3" s="29">
        <f>IF(A3="","",A3+6)</f>
        <v/>
      </c>
      <c r="C3" s="18">
        <f>IF(A3="","",COUNTIFS(Trades!$A$2:$A$500,"&gt;="&amp;A3,Trades!$A$2:$A$500,"&lt;="&amp;B3))</f>
        <v/>
      </c>
      <c r="D3" s="18">
        <f>IF(A3="","",COUNTIFS(Trades!$A$2:$A$500,"&gt;="&amp;A3,Trades!$A$2:$A$500,"&lt;="&amp;B3,Trades!$Q$2:$Q$500,"?"))</f>
        <v/>
      </c>
      <c r="E3" s="30">
        <f>IF(A3="","",IF(D3=0,"",(COUNTIFS(Trades!$A$2:$A$500,"&gt;="&amp;A3,Trades!$A$2:$A$500,"&lt;="&amp;B3,Trades!$Q$2:$Q$500,"A")+COUNTIFS(Trades!$A$2:$A$500,"&gt;="&amp;A3,Trades!$A$2:$A$500,"&lt;="&amp;B3,Trades!$Q$2:$Q$500,"B"))/D3))</f>
        <v/>
      </c>
      <c r="F3" s="30">
        <f>IF(A3="","",IF(C3=0,"",COUNTIFS(Trades!$A$2:$A$500,"&gt;="&amp;A3,Trades!$A$2:$A$500,"&lt;="&amp;B3,Trades!$R$2:$R$500,"",Trades!$S$2:$S$500,"")/C3))</f>
        <v/>
      </c>
      <c r="G3" s="30">
        <f>IF(A3="","",IF(C3=0,"",COUNTIFS(Trades!$A$2:$A$500,"&gt;="&amp;A3,Trades!$A$2:$A$500,"&lt;="&amp;B3,Trades!$P$2:$P$500,"Y")/C3))</f>
        <v/>
      </c>
      <c r="H3" s="18">
        <f>IF(A3="","",COUNTIFS(Skipped!$A$2:$A$200,"&gt;="&amp;A3,Skipped!$A$2:$A$200,"&lt;="&amp;B3,Skipped!$F$2:$F$200,"No"))</f>
        <v/>
      </c>
      <c r="I3" s="18">
        <f>IF(A3="","",IF(C3=0,"",ROUND(100*(0.4*IF(E3="",0,E3)+0.35*IF(F3="",0,F3)+0.25*IF(G3="",0,G3)),0)))</f>
        <v/>
      </c>
      <c r="J3" s="17" t="n"/>
      <c r="K3" s="11" t="n"/>
    </row>
    <row r="4">
      <c r="A4" s="29">
        <f>IF(A3="","",A3+7)</f>
        <v/>
      </c>
      <c r="B4" s="29">
        <f>IF(A4="","",A4+6)</f>
        <v/>
      </c>
      <c r="C4" s="18">
        <f>IF(A4="","",COUNTIFS(Trades!$A$2:$A$500,"&gt;="&amp;A4,Trades!$A$2:$A$500,"&lt;="&amp;B4))</f>
        <v/>
      </c>
      <c r="D4" s="18">
        <f>IF(A4="","",COUNTIFS(Trades!$A$2:$A$500,"&gt;="&amp;A4,Trades!$A$2:$A$500,"&lt;="&amp;B4,Trades!$Q$2:$Q$500,"?"))</f>
        <v/>
      </c>
      <c r="E4" s="30">
        <f>IF(A4="","",IF(D4=0,"",(COUNTIFS(Trades!$A$2:$A$500,"&gt;="&amp;A4,Trades!$A$2:$A$500,"&lt;="&amp;B4,Trades!$Q$2:$Q$500,"A")+COUNTIFS(Trades!$A$2:$A$500,"&gt;="&amp;A4,Trades!$A$2:$A$500,"&lt;="&amp;B4,Trades!$Q$2:$Q$500,"B"))/D4))</f>
        <v/>
      </c>
      <c r="F4" s="30">
        <f>IF(A4="","",IF(C4=0,"",COUNTIFS(Trades!$A$2:$A$500,"&gt;="&amp;A4,Trades!$A$2:$A$500,"&lt;="&amp;B4,Trades!$R$2:$R$500,"",Trades!$S$2:$S$500,"")/C4))</f>
        <v/>
      </c>
      <c r="G4" s="30">
        <f>IF(A4="","",IF(C4=0,"",COUNTIFS(Trades!$A$2:$A$500,"&gt;="&amp;A4,Trades!$A$2:$A$500,"&lt;="&amp;B4,Trades!$P$2:$P$500,"Y")/C4))</f>
        <v/>
      </c>
      <c r="H4" s="18">
        <f>IF(A4="","",COUNTIFS(Skipped!$A$2:$A$200,"&gt;="&amp;A4,Skipped!$A$2:$A$200,"&lt;="&amp;B4,Skipped!$F$2:$F$200,"No"))</f>
        <v/>
      </c>
      <c r="I4" s="18">
        <f>IF(A4="","",IF(C4=0,"",ROUND(100*(0.4*IF(E4="",0,E4)+0.35*IF(F4="",0,F4)+0.25*IF(G4="",0,G4)),0)))</f>
        <v/>
      </c>
      <c r="J4" s="17" t="n"/>
      <c r="K4" s="11" t="n"/>
    </row>
    <row r="5">
      <c r="A5" s="29">
        <f>IF(A4="","",A4+7)</f>
        <v/>
      </c>
      <c r="B5" s="29">
        <f>IF(A5="","",A5+6)</f>
        <v/>
      </c>
      <c r="C5" s="18">
        <f>IF(A5="","",COUNTIFS(Trades!$A$2:$A$500,"&gt;="&amp;A5,Trades!$A$2:$A$500,"&lt;="&amp;B5))</f>
        <v/>
      </c>
      <c r="D5" s="18">
        <f>IF(A5="","",COUNTIFS(Trades!$A$2:$A$500,"&gt;="&amp;A5,Trades!$A$2:$A$500,"&lt;="&amp;B5,Trades!$Q$2:$Q$500,"?"))</f>
        <v/>
      </c>
      <c r="E5" s="30">
        <f>IF(A5="","",IF(D5=0,"",(COUNTIFS(Trades!$A$2:$A$500,"&gt;="&amp;A5,Trades!$A$2:$A$500,"&lt;="&amp;B5,Trades!$Q$2:$Q$500,"A")+COUNTIFS(Trades!$A$2:$A$500,"&gt;="&amp;A5,Trades!$A$2:$A$500,"&lt;="&amp;B5,Trades!$Q$2:$Q$500,"B"))/D5))</f>
        <v/>
      </c>
      <c r="F5" s="30">
        <f>IF(A5="","",IF(C5=0,"",COUNTIFS(Trades!$A$2:$A$500,"&gt;="&amp;A5,Trades!$A$2:$A$500,"&lt;="&amp;B5,Trades!$R$2:$R$500,"",Trades!$S$2:$S$500,"")/C5))</f>
        <v/>
      </c>
      <c r="G5" s="30">
        <f>IF(A5="","",IF(C5=0,"",COUNTIFS(Trades!$A$2:$A$500,"&gt;="&amp;A5,Trades!$A$2:$A$500,"&lt;="&amp;B5,Trades!$P$2:$P$500,"Y")/C5))</f>
        <v/>
      </c>
      <c r="H5" s="18">
        <f>IF(A5="","",COUNTIFS(Skipped!$A$2:$A$200,"&gt;="&amp;A5,Skipped!$A$2:$A$200,"&lt;="&amp;B5,Skipped!$F$2:$F$200,"No"))</f>
        <v/>
      </c>
      <c r="I5" s="18">
        <f>IF(A5="","",IF(C5=0,"",ROUND(100*(0.4*IF(E5="",0,E5)+0.35*IF(F5="",0,F5)+0.25*IF(G5="",0,G5)),0)))</f>
        <v/>
      </c>
      <c r="J5" s="17" t="n"/>
      <c r="K5" s="11" t="n"/>
    </row>
    <row r="6">
      <c r="A6" s="29">
        <f>IF(A5="","",A5+7)</f>
        <v/>
      </c>
      <c r="B6" s="29">
        <f>IF(A6="","",A6+6)</f>
        <v/>
      </c>
      <c r="C6" s="18">
        <f>IF(A6="","",COUNTIFS(Trades!$A$2:$A$500,"&gt;="&amp;A6,Trades!$A$2:$A$500,"&lt;="&amp;B6))</f>
        <v/>
      </c>
      <c r="D6" s="18">
        <f>IF(A6="","",COUNTIFS(Trades!$A$2:$A$500,"&gt;="&amp;A6,Trades!$A$2:$A$500,"&lt;="&amp;B6,Trades!$Q$2:$Q$500,"?"))</f>
        <v/>
      </c>
      <c r="E6" s="30">
        <f>IF(A6="","",IF(D6=0,"",(COUNTIFS(Trades!$A$2:$A$500,"&gt;="&amp;A6,Trades!$A$2:$A$500,"&lt;="&amp;B6,Trades!$Q$2:$Q$500,"A")+COUNTIFS(Trades!$A$2:$A$500,"&gt;="&amp;A6,Trades!$A$2:$A$500,"&lt;="&amp;B6,Trades!$Q$2:$Q$500,"B"))/D6))</f>
        <v/>
      </c>
      <c r="F6" s="30">
        <f>IF(A6="","",IF(C6=0,"",COUNTIFS(Trades!$A$2:$A$500,"&gt;="&amp;A6,Trades!$A$2:$A$500,"&lt;="&amp;B6,Trades!$R$2:$R$500,"",Trades!$S$2:$S$500,"")/C6))</f>
        <v/>
      </c>
      <c r="G6" s="30">
        <f>IF(A6="","",IF(C6=0,"",COUNTIFS(Trades!$A$2:$A$500,"&gt;="&amp;A6,Trades!$A$2:$A$500,"&lt;="&amp;B6,Trades!$P$2:$P$500,"Y")/C6))</f>
        <v/>
      </c>
      <c r="H6" s="18">
        <f>IF(A6="","",COUNTIFS(Skipped!$A$2:$A$200,"&gt;="&amp;A6,Skipped!$A$2:$A$200,"&lt;="&amp;B6,Skipped!$F$2:$F$200,"No"))</f>
        <v/>
      </c>
      <c r="I6" s="18">
        <f>IF(A6="","",IF(C6=0,"",ROUND(100*(0.4*IF(E6="",0,E6)+0.35*IF(F6="",0,F6)+0.25*IF(G6="",0,G6)),0)))</f>
        <v/>
      </c>
      <c r="J6" s="17" t="n"/>
      <c r="K6" s="11" t="n"/>
    </row>
    <row r="7">
      <c r="A7" s="29">
        <f>IF(A6="","",A6+7)</f>
        <v/>
      </c>
      <c r="B7" s="29">
        <f>IF(A7="","",A7+6)</f>
        <v/>
      </c>
      <c r="C7" s="18">
        <f>IF(A7="","",COUNTIFS(Trades!$A$2:$A$500,"&gt;="&amp;A7,Trades!$A$2:$A$500,"&lt;="&amp;B7))</f>
        <v/>
      </c>
      <c r="D7" s="18">
        <f>IF(A7="","",COUNTIFS(Trades!$A$2:$A$500,"&gt;="&amp;A7,Trades!$A$2:$A$500,"&lt;="&amp;B7,Trades!$Q$2:$Q$500,"?"))</f>
        <v/>
      </c>
      <c r="E7" s="30">
        <f>IF(A7="","",IF(D7=0,"",(COUNTIFS(Trades!$A$2:$A$500,"&gt;="&amp;A7,Trades!$A$2:$A$500,"&lt;="&amp;B7,Trades!$Q$2:$Q$500,"A")+COUNTIFS(Trades!$A$2:$A$500,"&gt;="&amp;A7,Trades!$A$2:$A$500,"&lt;="&amp;B7,Trades!$Q$2:$Q$500,"B"))/D7))</f>
        <v/>
      </c>
      <c r="F7" s="30">
        <f>IF(A7="","",IF(C7=0,"",COUNTIFS(Trades!$A$2:$A$500,"&gt;="&amp;A7,Trades!$A$2:$A$500,"&lt;="&amp;B7,Trades!$R$2:$R$500,"",Trades!$S$2:$S$500,"")/C7))</f>
        <v/>
      </c>
      <c r="G7" s="30">
        <f>IF(A7="","",IF(C7=0,"",COUNTIFS(Trades!$A$2:$A$500,"&gt;="&amp;A7,Trades!$A$2:$A$500,"&lt;="&amp;B7,Trades!$P$2:$P$500,"Y")/C7))</f>
        <v/>
      </c>
      <c r="H7" s="18">
        <f>IF(A7="","",COUNTIFS(Skipped!$A$2:$A$200,"&gt;="&amp;A7,Skipped!$A$2:$A$200,"&lt;="&amp;B7,Skipped!$F$2:$F$200,"No"))</f>
        <v/>
      </c>
      <c r="I7" s="18">
        <f>IF(A7="","",IF(C7=0,"",ROUND(100*(0.4*IF(E7="",0,E7)+0.35*IF(F7="",0,F7)+0.25*IF(G7="",0,G7)),0)))</f>
        <v/>
      </c>
      <c r="J7" s="17" t="n"/>
      <c r="K7" s="11" t="n"/>
    </row>
    <row r="8">
      <c r="A8" s="29">
        <f>IF(A7="","",A7+7)</f>
        <v/>
      </c>
      <c r="B8" s="29">
        <f>IF(A8="","",A8+6)</f>
        <v/>
      </c>
      <c r="C8" s="18">
        <f>IF(A8="","",COUNTIFS(Trades!$A$2:$A$500,"&gt;="&amp;A8,Trades!$A$2:$A$500,"&lt;="&amp;B8))</f>
        <v/>
      </c>
      <c r="D8" s="18">
        <f>IF(A8="","",COUNTIFS(Trades!$A$2:$A$500,"&gt;="&amp;A8,Trades!$A$2:$A$500,"&lt;="&amp;B8,Trades!$Q$2:$Q$500,"?"))</f>
        <v/>
      </c>
      <c r="E8" s="30">
        <f>IF(A8="","",IF(D8=0,"",(COUNTIFS(Trades!$A$2:$A$500,"&gt;="&amp;A8,Trades!$A$2:$A$500,"&lt;="&amp;B8,Trades!$Q$2:$Q$500,"A")+COUNTIFS(Trades!$A$2:$A$500,"&gt;="&amp;A8,Trades!$A$2:$A$500,"&lt;="&amp;B8,Trades!$Q$2:$Q$500,"B"))/D8))</f>
        <v/>
      </c>
      <c r="F8" s="30">
        <f>IF(A8="","",IF(C8=0,"",COUNTIFS(Trades!$A$2:$A$500,"&gt;="&amp;A8,Trades!$A$2:$A$500,"&lt;="&amp;B8,Trades!$R$2:$R$500,"",Trades!$S$2:$S$500,"")/C8))</f>
        <v/>
      </c>
      <c r="G8" s="30">
        <f>IF(A8="","",IF(C8=0,"",COUNTIFS(Trades!$A$2:$A$500,"&gt;="&amp;A8,Trades!$A$2:$A$500,"&lt;="&amp;B8,Trades!$P$2:$P$500,"Y")/C8))</f>
        <v/>
      </c>
      <c r="H8" s="18">
        <f>IF(A8="","",COUNTIFS(Skipped!$A$2:$A$200,"&gt;="&amp;A8,Skipped!$A$2:$A$200,"&lt;="&amp;B8,Skipped!$F$2:$F$200,"No"))</f>
        <v/>
      </c>
      <c r="I8" s="18">
        <f>IF(A8="","",IF(C8=0,"",ROUND(100*(0.4*IF(E8="",0,E8)+0.35*IF(F8="",0,F8)+0.25*IF(G8="",0,G8)),0)))</f>
        <v/>
      </c>
      <c r="J8" s="17" t="n"/>
      <c r="K8" s="11" t="n"/>
    </row>
    <row r="9">
      <c r="A9" s="29">
        <f>IF(A8="","",A8+7)</f>
        <v/>
      </c>
      <c r="B9" s="29">
        <f>IF(A9="","",A9+6)</f>
        <v/>
      </c>
      <c r="C9" s="18">
        <f>IF(A9="","",COUNTIFS(Trades!$A$2:$A$500,"&gt;="&amp;A9,Trades!$A$2:$A$500,"&lt;="&amp;B9))</f>
        <v/>
      </c>
      <c r="D9" s="18">
        <f>IF(A9="","",COUNTIFS(Trades!$A$2:$A$500,"&gt;="&amp;A9,Trades!$A$2:$A$500,"&lt;="&amp;B9,Trades!$Q$2:$Q$500,"?"))</f>
        <v/>
      </c>
      <c r="E9" s="30">
        <f>IF(A9="","",IF(D9=0,"",(COUNTIFS(Trades!$A$2:$A$500,"&gt;="&amp;A9,Trades!$A$2:$A$500,"&lt;="&amp;B9,Trades!$Q$2:$Q$500,"A")+COUNTIFS(Trades!$A$2:$A$500,"&gt;="&amp;A9,Trades!$A$2:$A$500,"&lt;="&amp;B9,Trades!$Q$2:$Q$500,"B"))/D9))</f>
        <v/>
      </c>
      <c r="F9" s="30">
        <f>IF(A9="","",IF(C9=0,"",COUNTIFS(Trades!$A$2:$A$500,"&gt;="&amp;A9,Trades!$A$2:$A$500,"&lt;="&amp;B9,Trades!$R$2:$R$500,"",Trades!$S$2:$S$500,"")/C9))</f>
        <v/>
      </c>
      <c r="G9" s="30">
        <f>IF(A9="","",IF(C9=0,"",COUNTIFS(Trades!$A$2:$A$500,"&gt;="&amp;A9,Trades!$A$2:$A$500,"&lt;="&amp;B9,Trades!$P$2:$P$500,"Y")/C9))</f>
        <v/>
      </c>
      <c r="H9" s="18">
        <f>IF(A9="","",COUNTIFS(Skipped!$A$2:$A$200,"&gt;="&amp;A9,Skipped!$A$2:$A$200,"&lt;="&amp;B9,Skipped!$F$2:$F$200,"No"))</f>
        <v/>
      </c>
      <c r="I9" s="18">
        <f>IF(A9="","",IF(C9=0,"",ROUND(100*(0.4*IF(E9="",0,E9)+0.35*IF(F9="",0,F9)+0.25*IF(G9="",0,G9)),0)))</f>
        <v/>
      </c>
      <c r="J9" s="17" t="n"/>
      <c r="K9" s="11" t="n"/>
    </row>
    <row r="10">
      <c r="A10" s="29">
        <f>IF(A9="","",A9+7)</f>
        <v/>
      </c>
      <c r="B10" s="29">
        <f>IF(A10="","",A10+6)</f>
        <v/>
      </c>
      <c r="C10" s="18">
        <f>IF(A10="","",COUNTIFS(Trades!$A$2:$A$500,"&gt;="&amp;A10,Trades!$A$2:$A$500,"&lt;="&amp;B10))</f>
        <v/>
      </c>
      <c r="D10" s="18">
        <f>IF(A10="","",COUNTIFS(Trades!$A$2:$A$500,"&gt;="&amp;A10,Trades!$A$2:$A$500,"&lt;="&amp;B10,Trades!$Q$2:$Q$500,"?"))</f>
        <v/>
      </c>
      <c r="E10" s="30">
        <f>IF(A10="","",IF(D10=0,"",(COUNTIFS(Trades!$A$2:$A$500,"&gt;="&amp;A10,Trades!$A$2:$A$500,"&lt;="&amp;B10,Trades!$Q$2:$Q$500,"A")+COUNTIFS(Trades!$A$2:$A$500,"&gt;="&amp;A10,Trades!$A$2:$A$500,"&lt;="&amp;B10,Trades!$Q$2:$Q$500,"B"))/D10))</f>
        <v/>
      </c>
      <c r="F10" s="30">
        <f>IF(A10="","",IF(C10=0,"",COUNTIFS(Trades!$A$2:$A$500,"&gt;="&amp;A10,Trades!$A$2:$A$500,"&lt;="&amp;B10,Trades!$R$2:$R$500,"",Trades!$S$2:$S$500,"")/C10))</f>
        <v/>
      </c>
      <c r="G10" s="30">
        <f>IF(A10="","",IF(C10=0,"",COUNTIFS(Trades!$A$2:$A$500,"&gt;="&amp;A10,Trades!$A$2:$A$500,"&lt;="&amp;B10,Trades!$P$2:$P$500,"Y")/C10))</f>
        <v/>
      </c>
      <c r="H10" s="18">
        <f>IF(A10="","",COUNTIFS(Skipped!$A$2:$A$200,"&gt;="&amp;A10,Skipped!$A$2:$A$200,"&lt;="&amp;B10,Skipped!$F$2:$F$200,"No"))</f>
        <v/>
      </c>
      <c r="I10" s="18">
        <f>IF(A10="","",IF(C10=0,"",ROUND(100*(0.4*IF(E10="",0,E10)+0.35*IF(F10="",0,F10)+0.25*IF(G10="",0,G10)),0)))</f>
        <v/>
      </c>
      <c r="J10" s="17" t="n"/>
      <c r="K10" s="11" t="n"/>
    </row>
    <row r="11">
      <c r="A11" s="29">
        <f>IF(A10="","",A10+7)</f>
        <v/>
      </c>
      <c r="B11" s="29">
        <f>IF(A11="","",A11+6)</f>
        <v/>
      </c>
      <c r="C11" s="18">
        <f>IF(A11="","",COUNTIFS(Trades!$A$2:$A$500,"&gt;="&amp;A11,Trades!$A$2:$A$500,"&lt;="&amp;B11))</f>
        <v/>
      </c>
      <c r="D11" s="18">
        <f>IF(A11="","",COUNTIFS(Trades!$A$2:$A$500,"&gt;="&amp;A11,Trades!$A$2:$A$500,"&lt;="&amp;B11,Trades!$Q$2:$Q$500,"?"))</f>
        <v/>
      </c>
      <c r="E11" s="30">
        <f>IF(A11="","",IF(D11=0,"",(COUNTIFS(Trades!$A$2:$A$500,"&gt;="&amp;A11,Trades!$A$2:$A$500,"&lt;="&amp;B11,Trades!$Q$2:$Q$500,"A")+COUNTIFS(Trades!$A$2:$A$500,"&gt;="&amp;A11,Trades!$A$2:$A$500,"&lt;="&amp;B11,Trades!$Q$2:$Q$500,"B"))/D11))</f>
        <v/>
      </c>
      <c r="F11" s="30">
        <f>IF(A11="","",IF(C11=0,"",COUNTIFS(Trades!$A$2:$A$500,"&gt;="&amp;A11,Trades!$A$2:$A$500,"&lt;="&amp;B11,Trades!$R$2:$R$500,"",Trades!$S$2:$S$500,"")/C11))</f>
        <v/>
      </c>
      <c r="G11" s="30">
        <f>IF(A11="","",IF(C11=0,"",COUNTIFS(Trades!$A$2:$A$500,"&gt;="&amp;A11,Trades!$A$2:$A$500,"&lt;="&amp;B11,Trades!$P$2:$P$500,"Y")/C11))</f>
        <v/>
      </c>
      <c r="H11" s="18">
        <f>IF(A11="","",COUNTIFS(Skipped!$A$2:$A$200,"&gt;="&amp;A11,Skipped!$A$2:$A$200,"&lt;="&amp;B11,Skipped!$F$2:$F$200,"No"))</f>
        <v/>
      </c>
      <c r="I11" s="18">
        <f>IF(A11="","",IF(C11=0,"",ROUND(100*(0.4*IF(E11="",0,E11)+0.35*IF(F11="",0,F11)+0.25*IF(G11="",0,G11)),0)))</f>
        <v/>
      </c>
      <c r="J11" s="17" t="n"/>
      <c r="K11" s="11" t="n"/>
    </row>
    <row r="12">
      <c r="A12" s="29">
        <f>IF(A11="","",A11+7)</f>
        <v/>
      </c>
      <c r="B12" s="29">
        <f>IF(A12="","",A12+6)</f>
        <v/>
      </c>
      <c r="C12" s="18">
        <f>IF(A12="","",COUNTIFS(Trades!$A$2:$A$500,"&gt;="&amp;A12,Trades!$A$2:$A$500,"&lt;="&amp;B12))</f>
        <v/>
      </c>
      <c r="D12" s="18">
        <f>IF(A12="","",COUNTIFS(Trades!$A$2:$A$500,"&gt;="&amp;A12,Trades!$A$2:$A$500,"&lt;="&amp;B12,Trades!$Q$2:$Q$500,"?"))</f>
        <v/>
      </c>
      <c r="E12" s="30">
        <f>IF(A12="","",IF(D12=0,"",(COUNTIFS(Trades!$A$2:$A$500,"&gt;="&amp;A12,Trades!$A$2:$A$500,"&lt;="&amp;B12,Trades!$Q$2:$Q$500,"A")+COUNTIFS(Trades!$A$2:$A$500,"&gt;="&amp;A12,Trades!$A$2:$A$500,"&lt;="&amp;B12,Trades!$Q$2:$Q$500,"B"))/D12))</f>
        <v/>
      </c>
      <c r="F12" s="30">
        <f>IF(A12="","",IF(C12=0,"",COUNTIFS(Trades!$A$2:$A$500,"&gt;="&amp;A12,Trades!$A$2:$A$500,"&lt;="&amp;B12,Trades!$R$2:$R$500,"",Trades!$S$2:$S$500,"")/C12))</f>
        <v/>
      </c>
      <c r="G12" s="30">
        <f>IF(A12="","",IF(C12=0,"",COUNTIFS(Trades!$A$2:$A$500,"&gt;="&amp;A12,Trades!$A$2:$A$500,"&lt;="&amp;B12,Trades!$P$2:$P$500,"Y")/C12))</f>
        <v/>
      </c>
      <c r="H12" s="18">
        <f>IF(A12="","",COUNTIFS(Skipped!$A$2:$A$200,"&gt;="&amp;A12,Skipped!$A$2:$A$200,"&lt;="&amp;B12,Skipped!$F$2:$F$200,"No"))</f>
        <v/>
      </c>
      <c r="I12" s="18">
        <f>IF(A12="","",IF(C12=0,"",ROUND(100*(0.4*IF(E12="",0,E12)+0.35*IF(F12="",0,F12)+0.25*IF(G12="",0,G12)),0)))</f>
        <v/>
      </c>
      <c r="J12" s="17" t="n"/>
      <c r="K12" s="11" t="n"/>
    </row>
    <row r="13">
      <c r="A13" s="29">
        <f>IF(A12="","",A12+7)</f>
        <v/>
      </c>
      <c r="B13" s="29">
        <f>IF(A13="","",A13+6)</f>
        <v/>
      </c>
      <c r="C13" s="18">
        <f>IF(A13="","",COUNTIFS(Trades!$A$2:$A$500,"&gt;="&amp;A13,Trades!$A$2:$A$500,"&lt;="&amp;B13))</f>
        <v/>
      </c>
      <c r="D13" s="18">
        <f>IF(A13="","",COUNTIFS(Trades!$A$2:$A$500,"&gt;="&amp;A13,Trades!$A$2:$A$500,"&lt;="&amp;B13,Trades!$Q$2:$Q$500,"?"))</f>
        <v/>
      </c>
      <c r="E13" s="30">
        <f>IF(A13="","",IF(D13=0,"",(COUNTIFS(Trades!$A$2:$A$500,"&gt;="&amp;A13,Trades!$A$2:$A$500,"&lt;="&amp;B13,Trades!$Q$2:$Q$500,"A")+COUNTIFS(Trades!$A$2:$A$500,"&gt;="&amp;A13,Trades!$A$2:$A$500,"&lt;="&amp;B13,Trades!$Q$2:$Q$500,"B"))/D13))</f>
        <v/>
      </c>
      <c r="F13" s="30">
        <f>IF(A13="","",IF(C13=0,"",COUNTIFS(Trades!$A$2:$A$500,"&gt;="&amp;A13,Trades!$A$2:$A$500,"&lt;="&amp;B13,Trades!$R$2:$R$500,"",Trades!$S$2:$S$500,"")/C13))</f>
        <v/>
      </c>
      <c r="G13" s="30">
        <f>IF(A13="","",IF(C13=0,"",COUNTIFS(Trades!$A$2:$A$500,"&gt;="&amp;A13,Trades!$A$2:$A$500,"&lt;="&amp;B13,Trades!$P$2:$P$500,"Y")/C13))</f>
        <v/>
      </c>
      <c r="H13" s="18">
        <f>IF(A13="","",COUNTIFS(Skipped!$A$2:$A$200,"&gt;="&amp;A13,Skipped!$A$2:$A$200,"&lt;="&amp;B13,Skipped!$F$2:$F$200,"No"))</f>
        <v/>
      </c>
      <c r="I13" s="18">
        <f>IF(A13="","",IF(C13=0,"",ROUND(100*(0.4*IF(E13="",0,E13)+0.35*IF(F13="",0,F13)+0.25*IF(G13="",0,G13)),0)))</f>
        <v/>
      </c>
      <c r="J13" s="17" t="n"/>
      <c r="K13" s="11" t="n"/>
    </row>
    <row r="14">
      <c r="A14" s="29">
        <f>IF(A13="","",A13+7)</f>
        <v/>
      </c>
      <c r="B14" s="29">
        <f>IF(A14="","",A14+6)</f>
        <v/>
      </c>
      <c r="C14" s="18">
        <f>IF(A14="","",COUNTIFS(Trades!$A$2:$A$500,"&gt;="&amp;A14,Trades!$A$2:$A$500,"&lt;="&amp;B14))</f>
        <v/>
      </c>
      <c r="D14" s="18">
        <f>IF(A14="","",COUNTIFS(Trades!$A$2:$A$500,"&gt;="&amp;A14,Trades!$A$2:$A$500,"&lt;="&amp;B14,Trades!$Q$2:$Q$500,"?"))</f>
        <v/>
      </c>
      <c r="E14" s="30">
        <f>IF(A14="","",IF(D14=0,"",(COUNTIFS(Trades!$A$2:$A$500,"&gt;="&amp;A14,Trades!$A$2:$A$500,"&lt;="&amp;B14,Trades!$Q$2:$Q$500,"A")+COUNTIFS(Trades!$A$2:$A$500,"&gt;="&amp;A14,Trades!$A$2:$A$500,"&lt;="&amp;B14,Trades!$Q$2:$Q$500,"B"))/D14))</f>
        <v/>
      </c>
      <c r="F14" s="30">
        <f>IF(A14="","",IF(C14=0,"",COUNTIFS(Trades!$A$2:$A$500,"&gt;="&amp;A14,Trades!$A$2:$A$500,"&lt;="&amp;B14,Trades!$R$2:$R$500,"",Trades!$S$2:$S$500,"")/C14))</f>
        <v/>
      </c>
      <c r="G14" s="30">
        <f>IF(A14="","",IF(C14=0,"",COUNTIFS(Trades!$A$2:$A$500,"&gt;="&amp;A14,Trades!$A$2:$A$500,"&lt;="&amp;B14,Trades!$P$2:$P$500,"Y")/C14))</f>
        <v/>
      </c>
      <c r="H14" s="18">
        <f>IF(A14="","",COUNTIFS(Skipped!$A$2:$A$200,"&gt;="&amp;A14,Skipped!$A$2:$A$200,"&lt;="&amp;B14,Skipped!$F$2:$F$200,"No"))</f>
        <v/>
      </c>
      <c r="I14" s="18">
        <f>IF(A14="","",IF(C14=0,"",ROUND(100*(0.4*IF(E14="",0,E14)+0.35*IF(F14="",0,F14)+0.25*IF(G14="",0,G14)),0)))</f>
        <v/>
      </c>
      <c r="J14" s="17" t="n"/>
      <c r="K14" s="11" t="n"/>
    </row>
    <row r="15">
      <c r="A15" s="29">
        <f>IF(A14="","",A14+7)</f>
        <v/>
      </c>
      <c r="B15" s="29">
        <f>IF(A15="","",A15+6)</f>
        <v/>
      </c>
      <c r="C15" s="18">
        <f>IF(A15="","",COUNTIFS(Trades!$A$2:$A$500,"&gt;="&amp;A15,Trades!$A$2:$A$500,"&lt;="&amp;B15))</f>
        <v/>
      </c>
      <c r="D15" s="18">
        <f>IF(A15="","",COUNTIFS(Trades!$A$2:$A$500,"&gt;="&amp;A15,Trades!$A$2:$A$500,"&lt;="&amp;B15,Trades!$Q$2:$Q$500,"?"))</f>
        <v/>
      </c>
      <c r="E15" s="30">
        <f>IF(A15="","",IF(D15=0,"",(COUNTIFS(Trades!$A$2:$A$500,"&gt;="&amp;A15,Trades!$A$2:$A$500,"&lt;="&amp;B15,Trades!$Q$2:$Q$500,"A")+COUNTIFS(Trades!$A$2:$A$500,"&gt;="&amp;A15,Trades!$A$2:$A$500,"&lt;="&amp;B15,Trades!$Q$2:$Q$500,"B"))/D15))</f>
        <v/>
      </c>
      <c r="F15" s="30">
        <f>IF(A15="","",IF(C15=0,"",COUNTIFS(Trades!$A$2:$A$500,"&gt;="&amp;A15,Trades!$A$2:$A$500,"&lt;="&amp;B15,Trades!$R$2:$R$500,"",Trades!$S$2:$S$500,"")/C15))</f>
        <v/>
      </c>
      <c r="G15" s="30">
        <f>IF(A15="","",IF(C15=0,"",COUNTIFS(Trades!$A$2:$A$500,"&gt;="&amp;A15,Trades!$A$2:$A$500,"&lt;="&amp;B15,Trades!$P$2:$P$500,"Y")/C15))</f>
        <v/>
      </c>
      <c r="H15" s="18">
        <f>IF(A15="","",COUNTIFS(Skipped!$A$2:$A$200,"&gt;="&amp;A15,Skipped!$A$2:$A$200,"&lt;="&amp;B15,Skipped!$F$2:$F$200,"No"))</f>
        <v/>
      </c>
      <c r="I15" s="18">
        <f>IF(A15="","",IF(C15=0,"",ROUND(100*(0.4*IF(E15="",0,E15)+0.35*IF(F15="",0,F15)+0.25*IF(G15="",0,G15)),0)))</f>
        <v/>
      </c>
      <c r="J15" s="17" t="n"/>
      <c r="K15" s="11" t="n"/>
    </row>
    <row r="16">
      <c r="A16" s="29">
        <f>IF(A15="","",A15+7)</f>
        <v/>
      </c>
      <c r="B16" s="29">
        <f>IF(A16="","",A16+6)</f>
        <v/>
      </c>
      <c r="C16" s="18">
        <f>IF(A16="","",COUNTIFS(Trades!$A$2:$A$500,"&gt;="&amp;A16,Trades!$A$2:$A$500,"&lt;="&amp;B16))</f>
        <v/>
      </c>
      <c r="D16" s="18">
        <f>IF(A16="","",COUNTIFS(Trades!$A$2:$A$500,"&gt;="&amp;A16,Trades!$A$2:$A$500,"&lt;="&amp;B16,Trades!$Q$2:$Q$500,"?"))</f>
        <v/>
      </c>
      <c r="E16" s="30">
        <f>IF(A16="","",IF(D16=0,"",(COUNTIFS(Trades!$A$2:$A$500,"&gt;="&amp;A16,Trades!$A$2:$A$500,"&lt;="&amp;B16,Trades!$Q$2:$Q$500,"A")+COUNTIFS(Trades!$A$2:$A$500,"&gt;="&amp;A16,Trades!$A$2:$A$500,"&lt;="&amp;B16,Trades!$Q$2:$Q$500,"B"))/D16))</f>
        <v/>
      </c>
      <c r="F16" s="30">
        <f>IF(A16="","",IF(C16=0,"",COUNTIFS(Trades!$A$2:$A$500,"&gt;="&amp;A16,Trades!$A$2:$A$500,"&lt;="&amp;B16,Trades!$R$2:$R$500,"",Trades!$S$2:$S$500,"")/C16))</f>
        <v/>
      </c>
      <c r="G16" s="30">
        <f>IF(A16="","",IF(C16=0,"",COUNTIFS(Trades!$A$2:$A$500,"&gt;="&amp;A16,Trades!$A$2:$A$500,"&lt;="&amp;B16,Trades!$P$2:$P$500,"Y")/C16))</f>
        <v/>
      </c>
      <c r="H16" s="18">
        <f>IF(A16="","",COUNTIFS(Skipped!$A$2:$A$200,"&gt;="&amp;A16,Skipped!$A$2:$A$200,"&lt;="&amp;B16,Skipped!$F$2:$F$200,"No"))</f>
        <v/>
      </c>
      <c r="I16" s="18">
        <f>IF(A16="","",IF(C16=0,"",ROUND(100*(0.4*IF(E16="",0,E16)+0.35*IF(F16="",0,F16)+0.25*IF(G16="",0,G16)),0)))</f>
        <v/>
      </c>
      <c r="J16" s="17" t="n"/>
      <c r="K16" s="11" t="n"/>
    </row>
    <row r="17">
      <c r="A17" s="29">
        <f>IF(A16="","",A16+7)</f>
        <v/>
      </c>
      <c r="B17" s="29">
        <f>IF(A17="","",A17+6)</f>
        <v/>
      </c>
      <c r="C17" s="18">
        <f>IF(A17="","",COUNTIFS(Trades!$A$2:$A$500,"&gt;="&amp;A17,Trades!$A$2:$A$500,"&lt;="&amp;B17))</f>
        <v/>
      </c>
      <c r="D17" s="18">
        <f>IF(A17="","",COUNTIFS(Trades!$A$2:$A$500,"&gt;="&amp;A17,Trades!$A$2:$A$500,"&lt;="&amp;B17,Trades!$Q$2:$Q$500,"?"))</f>
        <v/>
      </c>
      <c r="E17" s="30">
        <f>IF(A17="","",IF(D17=0,"",(COUNTIFS(Trades!$A$2:$A$500,"&gt;="&amp;A17,Trades!$A$2:$A$500,"&lt;="&amp;B17,Trades!$Q$2:$Q$500,"A")+COUNTIFS(Trades!$A$2:$A$500,"&gt;="&amp;A17,Trades!$A$2:$A$500,"&lt;="&amp;B17,Trades!$Q$2:$Q$500,"B"))/D17))</f>
        <v/>
      </c>
      <c r="F17" s="30">
        <f>IF(A17="","",IF(C17=0,"",COUNTIFS(Trades!$A$2:$A$500,"&gt;="&amp;A17,Trades!$A$2:$A$500,"&lt;="&amp;B17,Trades!$R$2:$R$500,"",Trades!$S$2:$S$500,"")/C17))</f>
        <v/>
      </c>
      <c r="G17" s="30">
        <f>IF(A17="","",IF(C17=0,"",COUNTIFS(Trades!$A$2:$A$500,"&gt;="&amp;A17,Trades!$A$2:$A$500,"&lt;="&amp;B17,Trades!$P$2:$P$500,"Y")/C17))</f>
        <v/>
      </c>
      <c r="H17" s="18">
        <f>IF(A17="","",COUNTIFS(Skipped!$A$2:$A$200,"&gt;="&amp;A17,Skipped!$A$2:$A$200,"&lt;="&amp;B17,Skipped!$F$2:$F$200,"No"))</f>
        <v/>
      </c>
      <c r="I17" s="18">
        <f>IF(A17="","",IF(C17=0,"",ROUND(100*(0.4*IF(E17="",0,E17)+0.35*IF(F17="",0,F17)+0.25*IF(G17="",0,G17)),0)))</f>
        <v/>
      </c>
      <c r="J17" s="17" t="n"/>
      <c r="K17" s="11" t="n"/>
    </row>
    <row r="18">
      <c r="A18" s="29">
        <f>IF(A17="","",A17+7)</f>
        <v/>
      </c>
      <c r="B18" s="29">
        <f>IF(A18="","",A18+6)</f>
        <v/>
      </c>
      <c r="C18" s="18">
        <f>IF(A18="","",COUNTIFS(Trades!$A$2:$A$500,"&gt;="&amp;A18,Trades!$A$2:$A$500,"&lt;="&amp;B18))</f>
        <v/>
      </c>
      <c r="D18" s="18">
        <f>IF(A18="","",COUNTIFS(Trades!$A$2:$A$500,"&gt;="&amp;A18,Trades!$A$2:$A$500,"&lt;="&amp;B18,Trades!$Q$2:$Q$500,"?"))</f>
        <v/>
      </c>
      <c r="E18" s="30">
        <f>IF(A18="","",IF(D18=0,"",(COUNTIFS(Trades!$A$2:$A$500,"&gt;="&amp;A18,Trades!$A$2:$A$500,"&lt;="&amp;B18,Trades!$Q$2:$Q$500,"A")+COUNTIFS(Trades!$A$2:$A$500,"&gt;="&amp;A18,Trades!$A$2:$A$500,"&lt;="&amp;B18,Trades!$Q$2:$Q$500,"B"))/D18))</f>
        <v/>
      </c>
      <c r="F18" s="30">
        <f>IF(A18="","",IF(C18=0,"",COUNTIFS(Trades!$A$2:$A$500,"&gt;="&amp;A18,Trades!$A$2:$A$500,"&lt;="&amp;B18,Trades!$R$2:$R$500,"",Trades!$S$2:$S$500,"")/C18))</f>
        <v/>
      </c>
      <c r="G18" s="30">
        <f>IF(A18="","",IF(C18=0,"",COUNTIFS(Trades!$A$2:$A$500,"&gt;="&amp;A18,Trades!$A$2:$A$500,"&lt;="&amp;B18,Trades!$P$2:$P$500,"Y")/C18))</f>
        <v/>
      </c>
      <c r="H18" s="18">
        <f>IF(A18="","",COUNTIFS(Skipped!$A$2:$A$200,"&gt;="&amp;A18,Skipped!$A$2:$A$200,"&lt;="&amp;B18,Skipped!$F$2:$F$200,"No"))</f>
        <v/>
      </c>
      <c r="I18" s="18">
        <f>IF(A18="","",IF(C18=0,"",ROUND(100*(0.4*IF(E18="",0,E18)+0.35*IF(F18="",0,F18)+0.25*IF(G18="",0,G18)),0)))</f>
        <v/>
      </c>
      <c r="J18" s="17" t="n"/>
      <c r="K18" s="11" t="n"/>
    </row>
    <row r="19">
      <c r="A19" s="29">
        <f>IF(A18="","",A18+7)</f>
        <v/>
      </c>
      <c r="B19" s="29">
        <f>IF(A19="","",A19+6)</f>
        <v/>
      </c>
      <c r="C19" s="18">
        <f>IF(A19="","",COUNTIFS(Trades!$A$2:$A$500,"&gt;="&amp;A19,Trades!$A$2:$A$500,"&lt;="&amp;B19))</f>
        <v/>
      </c>
      <c r="D19" s="18">
        <f>IF(A19="","",COUNTIFS(Trades!$A$2:$A$500,"&gt;="&amp;A19,Trades!$A$2:$A$500,"&lt;="&amp;B19,Trades!$Q$2:$Q$500,"?"))</f>
        <v/>
      </c>
      <c r="E19" s="30">
        <f>IF(A19="","",IF(D19=0,"",(COUNTIFS(Trades!$A$2:$A$500,"&gt;="&amp;A19,Trades!$A$2:$A$500,"&lt;="&amp;B19,Trades!$Q$2:$Q$500,"A")+COUNTIFS(Trades!$A$2:$A$500,"&gt;="&amp;A19,Trades!$A$2:$A$500,"&lt;="&amp;B19,Trades!$Q$2:$Q$500,"B"))/D19))</f>
        <v/>
      </c>
      <c r="F19" s="30">
        <f>IF(A19="","",IF(C19=0,"",COUNTIFS(Trades!$A$2:$A$500,"&gt;="&amp;A19,Trades!$A$2:$A$500,"&lt;="&amp;B19,Trades!$R$2:$R$500,"",Trades!$S$2:$S$500,"")/C19))</f>
        <v/>
      </c>
      <c r="G19" s="30">
        <f>IF(A19="","",IF(C19=0,"",COUNTIFS(Trades!$A$2:$A$500,"&gt;="&amp;A19,Trades!$A$2:$A$500,"&lt;="&amp;B19,Trades!$P$2:$P$500,"Y")/C19))</f>
        <v/>
      </c>
      <c r="H19" s="18">
        <f>IF(A19="","",COUNTIFS(Skipped!$A$2:$A$200,"&gt;="&amp;A19,Skipped!$A$2:$A$200,"&lt;="&amp;B19,Skipped!$F$2:$F$200,"No"))</f>
        <v/>
      </c>
      <c r="I19" s="18">
        <f>IF(A19="","",IF(C19=0,"",ROUND(100*(0.4*IF(E19="",0,E19)+0.35*IF(F19="",0,F19)+0.25*IF(G19="",0,G19)),0)))</f>
        <v/>
      </c>
      <c r="J19" s="17" t="n"/>
      <c r="K19" s="11" t="n"/>
    </row>
    <row r="20">
      <c r="A20" s="29">
        <f>IF(A19="","",A19+7)</f>
        <v/>
      </c>
      <c r="B20" s="29">
        <f>IF(A20="","",A20+6)</f>
        <v/>
      </c>
      <c r="C20" s="18">
        <f>IF(A20="","",COUNTIFS(Trades!$A$2:$A$500,"&gt;="&amp;A20,Trades!$A$2:$A$500,"&lt;="&amp;B20))</f>
        <v/>
      </c>
      <c r="D20" s="18">
        <f>IF(A20="","",COUNTIFS(Trades!$A$2:$A$500,"&gt;="&amp;A20,Trades!$A$2:$A$500,"&lt;="&amp;B20,Trades!$Q$2:$Q$500,"?"))</f>
        <v/>
      </c>
      <c r="E20" s="30">
        <f>IF(A20="","",IF(D20=0,"",(COUNTIFS(Trades!$A$2:$A$500,"&gt;="&amp;A20,Trades!$A$2:$A$500,"&lt;="&amp;B20,Trades!$Q$2:$Q$500,"A")+COUNTIFS(Trades!$A$2:$A$500,"&gt;="&amp;A20,Trades!$A$2:$A$500,"&lt;="&amp;B20,Trades!$Q$2:$Q$500,"B"))/D20))</f>
        <v/>
      </c>
      <c r="F20" s="30">
        <f>IF(A20="","",IF(C20=0,"",COUNTIFS(Trades!$A$2:$A$500,"&gt;="&amp;A20,Trades!$A$2:$A$500,"&lt;="&amp;B20,Trades!$R$2:$R$500,"",Trades!$S$2:$S$500,"")/C20))</f>
        <v/>
      </c>
      <c r="G20" s="30">
        <f>IF(A20="","",IF(C20=0,"",COUNTIFS(Trades!$A$2:$A$500,"&gt;="&amp;A20,Trades!$A$2:$A$500,"&lt;="&amp;B20,Trades!$P$2:$P$500,"Y")/C20))</f>
        <v/>
      </c>
      <c r="H20" s="18">
        <f>IF(A20="","",COUNTIFS(Skipped!$A$2:$A$200,"&gt;="&amp;A20,Skipped!$A$2:$A$200,"&lt;="&amp;B20,Skipped!$F$2:$F$200,"No"))</f>
        <v/>
      </c>
      <c r="I20" s="18">
        <f>IF(A20="","",IF(C20=0,"",ROUND(100*(0.4*IF(E20="",0,E20)+0.35*IF(F20="",0,F20)+0.25*IF(G20="",0,G20)),0)))</f>
        <v/>
      </c>
      <c r="J20" s="17" t="n"/>
      <c r="K20" s="11" t="n"/>
    </row>
    <row r="21">
      <c r="A21" s="29">
        <f>IF(A20="","",A20+7)</f>
        <v/>
      </c>
      <c r="B21" s="29">
        <f>IF(A21="","",A21+6)</f>
        <v/>
      </c>
      <c r="C21" s="18">
        <f>IF(A21="","",COUNTIFS(Trades!$A$2:$A$500,"&gt;="&amp;A21,Trades!$A$2:$A$500,"&lt;="&amp;B21))</f>
        <v/>
      </c>
      <c r="D21" s="18">
        <f>IF(A21="","",COUNTIFS(Trades!$A$2:$A$500,"&gt;="&amp;A21,Trades!$A$2:$A$500,"&lt;="&amp;B21,Trades!$Q$2:$Q$500,"?"))</f>
        <v/>
      </c>
      <c r="E21" s="30">
        <f>IF(A21="","",IF(D21=0,"",(COUNTIFS(Trades!$A$2:$A$500,"&gt;="&amp;A21,Trades!$A$2:$A$500,"&lt;="&amp;B21,Trades!$Q$2:$Q$500,"A")+COUNTIFS(Trades!$A$2:$A$500,"&gt;="&amp;A21,Trades!$A$2:$A$500,"&lt;="&amp;B21,Trades!$Q$2:$Q$500,"B"))/D21))</f>
        <v/>
      </c>
      <c r="F21" s="30">
        <f>IF(A21="","",IF(C21=0,"",COUNTIFS(Trades!$A$2:$A$500,"&gt;="&amp;A21,Trades!$A$2:$A$500,"&lt;="&amp;B21,Trades!$R$2:$R$500,"",Trades!$S$2:$S$500,"")/C21))</f>
        <v/>
      </c>
      <c r="G21" s="30">
        <f>IF(A21="","",IF(C21=0,"",COUNTIFS(Trades!$A$2:$A$500,"&gt;="&amp;A21,Trades!$A$2:$A$500,"&lt;="&amp;B21,Trades!$P$2:$P$500,"Y")/C21))</f>
        <v/>
      </c>
      <c r="H21" s="18">
        <f>IF(A21="","",COUNTIFS(Skipped!$A$2:$A$200,"&gt;="&amp;A21,Skipped!$A$2:$A$200,"&lt;="&amp;B21,Skipped!$F$2:$F$200,"No"))</f>
        <v/>
      </c>
      <c r="I21" s="18">
        <f>IF(A21="","",IF(C21=0,"",ROUND(100*(0.4*IF(E21="",0,E21)+0.35*IF(F21="",0,F21)+0.25*IF(G21="",0,G21)),0)))</f>
        <v/>
      </c>
      <c r="J21" s="17" t="n"/>
      <c r="K21" s="11" t="n"/>
    </row>
    <row r="22">
      <c r="A22" s="29">
        <f>IF(A21="","",A21+7)</f>
        <v/>
      </c>
      <c r="B22" s="29">
        <f>IF(A22="","",A22+6)</f>
        <v/>
      </c>
      <c r="C22" s="18">
        <f>IF(A22="","",COUNTIFS(Trades!$A$2:$A$500,"&gt;="&amp;A22,Trades!$A$2:$A$500,"&lt;="&amp;B22))</f>
        <v/>
      </c>
      <c r="D22" s="18">
        <f>IF(A22="","",COUNTIFS(Trades!$A$2:$A$500,"&gt;="&amp;A22,Trades!$A$2:$A$500,"&lt;="&amp;B22,Trades!$Q$2:$Q$500,"?"))</f>
        <v/>
      </c>
      <c r="E22" s="30">
        <f>IF(A22="","",IF(D22=0,"",(COUNTIFS(Trades!$A$2:$A$500,"&gt;="&amp;A22,Trades!$A$2:$A$500,"&lt;="&amp;B22,Trades!$Q$2:$Q$500,"A")+COUNTIFS(Trades!$A$2:$A$500,"&gt;="&amp;A22,Trades!$A$2:$A$500,"&lt;="&amp;B22,Trades!$Q$2:$Q$500,"B"))/D22))</f>
        <v/>
      </c>
      <c r="F22" s="30">
        <f>IF(A22="","",IF(C22=0,"",COUNTIFS(Trades!$A$2:$A$500,"&gt;="&amp;A22,Trades!$A$2:$A$500,"&lt;="&amp;B22,Trades!$R$2:$R$500,"",Trades!$S$2:$S$500,"")/C22))</f>
        <v/>
      </c>
      <c r="G22" s="30">
        <f>IF(A22="","",IF(C22=0,"",COUNTIFS(Trades!$A$2:$A$500,"&gt;="&amp;A22,Trades!$A$2:$A$500,"&lt;="&amp;B22,Trades!$P$2:$P$500,"Y")/C22))</f>
        <v/>
      </c>
      <c r="H22" s="18">
        <f>IF(A22="","",COUNTIFS(Skipped!$A$2:$A$200,"&gt;="&amp;A22,Skipped!$A$2:$A$200,"&lt;="&amp;B22,Skipped!$F$2:$F$200,"No"))</f>
        <v/>
      </c>
      <c r="I22" s="18">
        <f>IF(A22="","",IF(C22=0,"",ROUND(100*(0.4*IF(E22="",0,E22)+0.35*IF(F22="",0,F22)+0.25*IF(G22="",0,G22)),0)))</f>
        <v/>
      </c>
      <c r="J22" s="17" t="n"/>
      <c r="K22" s="11" t="n"/>
    </row>
    <row r="23">
      <c r="A23" s="29">
        <f>IF(A22="","",A22+7)</f>
        <v/>
      </c>
      <c r="B23" s="29">
        <f>IF(A23="","",A23+6)</f>
        <v/>
      </c>
      <c r="C23" s="18">
        <f>IF(A23="","",COUNTIFS(Trades!$A$2:$A$500,"&gt;="&amp;A23,Trades!$A$2:$A$500,"&lt;="&amp;B23))</f>
        <v/>
      </c>
      <c r="D23" s="18">
        <f>IF(A23="","",COUNTIFS(Trades!$A$2:$A$500,"&gt;="&amp;A23,Trades!$A$2:$A$500,"&lt;="&amp;B23,Trades!$Q$2:$Q$500,"?"))</f>
        <v/>
      </c>
      <c r="E23" s="30">
        <f>IF(A23="","",IF(D23=0,"",(COUNTIFS(Trades!$A$2:$A$500,"&gt;="&amp;A23,Trades!$A$2:$A$500,"&lt;="&amp;B23,Trades!$Q$2:$Q$500,"A")+COUNTIFS(Trades!$A$2:$A$500,"&gt;="&amp;A23,Trades!$A$2:$A$500,"&lt;="&amp;B23,Trades!$Q$2:$Q$500,"B"))/D23))</f>
        <v/>
      </c>
      <c r="F23" s="30">
        <f>IF(A23="","",IF(C23=0,"",COUNTIFS(Trades!$A$2:$A$500,"&gt;="&amp;A23,Trades!$A$2:$A$500,"&lt;="&amp;B23,Trades!$R$2:$R$500,"",Trades!$S$2:$S$500,"")/C23))</f>
        <v/>
      </c>
      <c r="G23" s="30">
        <f>IF(A23="","",IF(C23=0,"",COUNTIFS(Trades!$A$2:$A$500,"&gt;="&amp;A23,Trades!$A$2:$A$500,"&lt;="&amp;B23,Trades!$P$2:$P$500,"Y")/C23))</f>
        <v/>
      </c>
      <c r="H23" s="18">
        <f>IF(A23="","",COUNTIFS(Skipped!$A$2:$A$200,"&gt;="&amp;A23,Skipped!$A$2:$A$200,"&lt;="&amp;B23,Skipped!$F$2:$F$200,"No"))</f>
        <v/>
      </c>
      <c r="I23" s="18">
        <f>IF(A23="","",IF(C23=0,"",ROUND(100*(0.4*IF(E23="",0,E23)+0.35*IF(F23="",0,F23)+0.25*IF(G23="",0,G23)),0)))</f>
        <v/>
      </c>
      <c r="J23" s="17" t="n"/>
      <c r="K23" s="11" t="n"/>
    </row>
    <row r="24">
      <c r="A24" s="29">
        <f>IF(A23="","",A23+7)</f>
        <v/>
      </c>
      <c r="B24" s="29">
        <f>IF(A24="","",A24+6)</f>
        <v/>
      </c>
      <c r="C24" s="18">
        <f>IF(A24="","",COUNTIFS(Trades!$A$2:$A$500,"&gt;="&amp;A24,Trades!$A$2:$A$500,"&lt;="&amp;B24))</f>
        <v/>
      </c>
      <c r="D24" s="18">
        <f>IF(A24="","",COUNTIFS(Trades!$A$2:$A$500,"&gt;="&amp;A24,Trades!$A$2:$A$500,"&lt;="&amp;B24,Trades!$Q$2:$Q$500,"?"))</f>
        <v/>
      </c>
      <c r="E24" s="30">
        <f>IF(A24="","",IF(D24=0,"",(COUNTIFS(Trades!$A$2:$A$500,"&gt;="&amp;A24,Trades!$A$2:$A$500,"&lt;="&amp;B24,Trades!$Q$2:$Q$500,"A")+COUNTIFS(Trades!$A$2:$A$500,"&gt;="&amp;A24,Trades!$A$2:$A$500,"&lt;="&amp;B24,Trades!$Q$2:$Q$500,"B"))/D24))</f>
        <v/>
      </c>
      <c r="F24" s="30">
        <f>IF(A24="","",IF(C24=0,"",COUNTIFS(Trades!$A$2:$A$500,"&gt;="&amp;A24,Trades!$A$2:$A$500,"&lt;="&amp;B24,Trades!$R$2:$R$500,"",Trades!$S$2:$S$500,"")/C24))</f>
        <v/>
      </c>
      <c r="G24" s="30">
        <f>IF(A24="","",IF(C24=0,"",COUNTIFS(Trades!$A$2:$A$500,"&gt;="&amp;A24,Trades!$A$2:$A$500,"&lt;="&amp;B24,Trades!$P$2:$P$500,"Y")/C24))</f>
        <v/>
      </c>
      <c r="H24" s="18">
        <f>IF(A24="","",COUNTIFS(Skipped!$A$2:$A$200,"&gt;="&amp;A24,Skipped!$A$2:$A$200,"&lt;="&amp;B24,Skipped!$F$2:$F$200,"No"))</f>
        <v/>
      </c>
      <c r="I24" s="18">
        <f>IF(A24="","",IF(C24=0,"",ROUND(100*(0.4*IF(E24="",0,E24)+0.35*IF(F24="",0,F24)+0.25*IF(G24="",0,G24)),0)))</f>
        <v/>
      </c>
      <c r="J24" s="17" t="n"/>
      <c r="K24" s="11" t="n"/>
    </row>
    <row r="25">
      <c r="A25" s="29">
        <f>IF(A24="","",A24+7)</f>
        <v/>
      </c>
      <c r="B25" s="29">
        <f>IF(A25="","",A25+6)</f>
        <v/>
      </c>
      <c r="C25" s="18">
        <f>IF(A25="","",COUNTIFS(Trades!$A$2:$A$500,"&gt;="&amp;A25,Trades!$A$2:$A$500,"&lt;="&amp;B25))</f>
        <v/>
      </c>
      <c r="D25" s="18">
        <f>IF(A25="","",COUNTIFS(Trades!$A$2:$A$500,"&gt;="&amp;A25,Trades!$A$2:$A$500,"&lt;="&amp;B25,Trades!$Q$2:$Q$500,"?"))</f>
        <v/>
      </c>
      <c r="E25" s="30">
        <f>IF(A25="","",IF(D25=0,"",(COUNTIFS(Trades!$A$2:$A$500,"&gt;="&amp;A25,Trades!$A$2:$A$500,"&lt;="&amp;B25,Trades!$Q$2:$Q$500,"A")+COUNTIFS(Trades!$A$2:$A$500,"&gt;="&amp;A25,Trades!$A$2:$A$500,"&lt;="&amp;B25,Trades!$Q$2:$Q$500,"B"))/D25))</f>
        <v/>
      </c>
      <c r="F25" s="30">
        <f>IF(A25="","",IF(C25=0,"",COUNTIFS(Trades!$A$2:$A$500,"&gt;="&amp;A25,Trades!$A$2:$A$500,"&lt;="&amp;B25,Trades!$R$2:$R$500,"",Trades!$S$2:$S$500,"")/C25))</f>
        <v/>
      </c>
      <c r="G25" s="30">
        <f>IF(A25="","",IF(C25=0,"",COUNTIFS(Trades!$A$2:$A$500,"&gt;="&amp;A25,Trades!$A$2:$A$500,"&lt;="&amp;B25,Trades!$P$2:$P$500,"Y")/C25))</f>
        <v/>
      </c>
      <c r="H25" s="18">
        <f>IF(A25="","",COUNTIFS(Skipped!$A$2:$A$200,"&gt;="&amp;A25,Skipped!$A$2:$A$200,"&lt;="&amp;B25,Skipped!$F$2:$F$200,"No"))</f>
        <v/>
      </c>
      <c r="I25" s="18">
        <f>IF(A25="","",IF(C25=0,"",ROUND(100*(0.4*IF(E25="",0,E25)+0.35*IF(F25="",0,F25)+0.25*IF(G25="",0,G25)),0)))</f>
        <v/>
      </c>
      <c r="J25" s="17" t="n"/>
      <c r="K25" s="11" t="n"/>
    </row>
    <row r="26">
      <c r="A26" s="29">
        <f>IF(A25="","",A25+7)</f>
        <v/>
      </c>
      <c r="B26" s="29">
        <f>IF(A26="","",A26+6)</f>
        <v/>
      </c>
      <c r="C26" s="18">
        <f>IF(A26="","",COUNTIFS(Trades!$A$2:$A$500,"&gt;="&amp;A26,Trades!$A$2:$A$500,"&lt;="&amp;B26))</f>
        <v/>
      </c>
      <c r="D26" s="18">
        <f>IF(A26="","",COUNTIFS(Trades!$A$2:$A$500,"&gt;="&amp;A26,Trades!$A$2:$A$500,"&lt;="&amp;B26,Trades!$Q$2:$Q$500,"?"))</f>
        <v/>
      </c>
      <c r="E26" s="30">
        <f>IF(A26="","",IF(D26=0,"",(COUNTIFS(Trades!$A$2:$A$500,"&gt;="&amp;A26,Trades!$A$2:$A$500,"&lt;="&amp;B26,Trades!$Q$2:$Q$500,"A")+COUNTIFS(Trades!$A$2:$A$500,"&gt;="&amp;A26,Trades!$A$2:$A$500,"&lt;="&amp;B26,Trades!$Q$2:$Q$500,"B"))/D26))</f>
        <v/>
      </c>
      <c r="F26" s="30">
        <f>IF(A26="","",IF(C26=0,"",COUNTIFS(Trades!$A$2:$A$500,"&gt;="&amp;A26,Trades!$A$2:$A$500,"&lt;="&amp;B26,Trades!$R$2:$R$500,"",Trades!$S$2:$S$500,"")/C26))</f>
        <v/>
      </c>
      <c r="G26" s="30">
        <f>IF(A26="","",IF(C26=0,"",COUNTIFS(Trades!$A$2:$A$500,"&gt;="&amp;A26,Trades!$A$2:$A$500,"&lt;="&amp;B26,Trades!$P$2:$P$500,"Y")/C26))</f>
        <v/>
      </c>
      <c r="H26" s="18">
        <f>IF(A26="","",COUNTIFS(Skipped!$A$2:$A$200,"&gt;="&amp;A26,Skipped!$A$2:$A$200,"&lt;="&amp;B26,Skipped!$F$2:$F$200,"No"))</f>
        <v/>
      </c>
      <c r="I26" s="18">
        <f>IF(A26="","",IF(C26=0,"",ROUND(100*(0.4*IF(E26="",0,E26)+0.35*IF(F26="",0,F26)+0.25*IF(G26="",0,G26)),0)))</f>
        <v/>
      </c>
      <c r="J26" s="17" t="n"/>
      <c r="K26" s="11" t="n"/>
    </row>
    <row r="27">
      <c r="A27" s="29">
        <f>IF(A26="","",A26+7)</f>
        <v/>
      </c>
      <c r="B27" s="29">
        <f>IF(A27="","",A27+6)</f>
        <v/>
      </c>
      <c r="C27" s="18">
        <f>IF(A27="","",COUNTIFS(Trades!$A$2:$A$500,"&gt;="&amp;A27,Trades!$A$2:$A$500,"&lt;="&amp;B27))</f>
        <v/>
      </c>
      <c r="D27" s="18">
        <f>IF(A27="","",COUNTIFS(Trades!$A$2:$A$500,"&gt;="&amp;A27,Trades!$A$2:$A$500,"&lt;="&amp;B27,Trades!$Q$2:$Q$500,"?"))</f>
        <v/>
      </c>
      <c r="E27" s="30">
        <f>IF(A27="","",IF(D27=0,"",(COUNTIFS(Trades!$A$2:$A$500,"&gt;="&amp;A27,Trades!$A$2:$A$500,"&lt;="&amp;B27,Trades!$Q$2:$Q$500,"A")+COUNTIFS(Trades!$A$2:$A$500,"&gt;="&amp;A27,Trades!$A$2:$A$500,"&lt;="&amp;B27,Trades!$Q$2:$Q$500,"B"))/D27))</f>
        <v/>
      </c>
      <c r="F27" s="30">
        <f>IF(A27="","",IF(C27=0,"",COUNTIFS(Trades!$A$2:$A$500,"&gt;="&amp;A27,Trades!$A$2:$A$500,"&lt;="&amp;B27,Trades!$R$2:$R$500,"",Trades!$S$2:$S$500,"")/C27))</f>
        <v/>
      </c>
      <c r="G27" s="30">
        <f>IF(A27="","",IF(C27=0,"",COUNTIFS(Trades!$A$2:$A$500,"&gt;="&amp;A27,Trades!$A$2:$A$500,"&lt;="&amp;B27,Trades!$P$2:$P$500,"Y")/C27))</f>
        <v/>
      </c>
      <c r="H27" s="18">
        <f>IF(A27="","",COUNTIFS(Skipped!$A$2:$A$200,"&gt;="&amp;A27,Skipped!$A$2:$A$200,"&lt;="&amp;B27,Skipped!$F$2:$F$200,"No"))</f>
        <v/>
      </c>
      <c r="I27" s="18">
        <f>IF(A27="","",IF(C27=0,"",ROUND(100*(0.4*IF(E27="",0,E27)+0.35*IF(F27="",0,F27)+0.25*IF(G27="",0,G27)),0)))</f>
        <v/>
      </c>
      <c r="J27" s="17" t="n"/>
      <c r="K27" s="11" t="n"/>
    </row>
    <row r="28">
      <c r="A28" s="29">
        <f>IF(A27="","",A27+7)</f>
        <v/>
      </c>
      <c r="B28" s="29">
        <f>IF(A28="","",A28+6)</f>
        <v/>
      </c>
      <c r="C28" s="18">
        <f>IF(A28="","",COUNTIFS(Trades!$A$2:$A$500,"&gt;="&amp;A28,Trades!$A$2:$A$500,"&lt;="&amp;B28))</f>
        <v/>
      </c>
      <c r="D28" s="18">
        <f>IF(A28="","",COUNTIFS(Trades!$A$2:$A$500,"&gt;="&amp;A28,Trades!$A$2:$A$500,"&lt;="&amp;B28,Trades!$Q$2:$Q$500,"?"))</f>
        <v/>
      </c>
      <c r="E28" s="30">
        <f>IF(A28="","",IF(D28=0,"",(COUNTIFS(Trades!$A$2:$A$500,"&gt;="&amp;A28,Trades!$A$2:$A$500,"&lt;="&amp;B28,Trades!$Q$2:$Q$500,"A")+COUNTIFS(Trades!$A$2:$A$500,"&gt;="&amp;A28,Trades!$A$2:$A$500,"&lt;="&amp;B28,Trades!$Q$2:$Q$500,"B"))/D28))</f>
        <v/>
      </c>
      <c r="F28" s="30">
        <f>IF(A28="","",IF(C28=0,"",COUNTIFS(Trades!$A$2:$A$500,"&gt;="&amp;A28,Trades!$A$2:$A$500,"&lt;="&amp;B28,Trades!$R$2:$R$500,"",Trades!$S$2:$S$500,"")/C28))</f>
        <v/>
      </c>
      <c r="G28" s="30">
        <f>IF(A28="","",IF(C28=0,"",COUNTIFS(Trades!$A$2:$A$500,"&gt;="&amp;A28,Trades!$A$2:$A$500,"&lt;="&amp;B28,Trades!$P$2:$P$500,"Y")/C28))</f>
        <v/>
      </c>
      <c r="H28" s="18">
        <f>IF(A28="","",COUNTIFS(Skipped!$A$2:$A$200,"&gt;="&amp;A28,Skipped!$A$2:$A$200,"&lt;="&amp;B28,Skipped!$F$2:$F$200,"No"))</f>
        <v/>
      </c>
      <c r="I28" s="18">
        <f>IF(A28="","",IF(C28=0,"",ROUND(100*(0.4*IF(E28="",0,E28)+0.35*IF(F28="",0,F28)+0.25*IF(G28="",0,G28)),0)))</f>
        <v/>
      </c>
      <c r="J28" s="17" t="n"/>
      <c r="K28" s="11" t="n"/>
    </row>
    <row r="29">
      <c r="A29" s="29">
        <f>IF(A28="","",A28+7)</f>
        <v/>
      </c>
      <c r="B29" s="29">
        <f>IF(A29="","",A29+6)</f>
        <v/>
      </c>
      <c r="C29" s="18">
        <f>IF(A29="","",COUNTIFS(Trades!$A$2:$A$500,"&gt;="&amp;A29,Trades!$A$2:$A$500,"&lt;="&amp;B29))</f>
        <v/>
      </c>
      <c r="D29" s="18">
        <f>IF(A29="","",COUNTIFS(Trades!$A$2:$A$500,"&gt;="&amp;A29,Trades!$A$2:$A$500,"&lt;="&amp;B29,Trades!$Q$2:$Q$500,"?"))</f>
        <v/>
      </c>
      <c r="E29" s="30">
        <f>IF(A29="","",IF(D29=0,"",(COUNTIFS(Trades!$A$2:$A$500,"&gt;="&amp;A29,Trades!$A$2:$A$500,"&lt;="&amp;B29,Trades!$Q$2:$Q$500,"A")+COUNTIFS(Trades!$A$2:$A$500,"&gt;="&amp;A29,Trades!$A$2:$A$500,"&lt;="&amp;B29,Trades!$Q$2:$Q$500,"B"))/D29))</f>
        <v/>
      </c>
      <c r="F29" s="30">
        <f>IF(A29="","",IF(C29=0,"",COUNTIFS(Trades!$A$2:$A$500,"&gt;="&amp;A29,Trades!$A$2:$A$500,"&lt;="&amp;B29,Trades!$R$2:$R$500,"",Trades!$S$2:$S$500,"")/C29))</f>
        <v/>
      </c>
      <c r="G29" s="30">
        <f>IF(A29="","",IF(C29=0,"",COUNTIFS(Trades!$A$2:$A$500,"&gt;="&amp;A29,Trades!$A$2:$A$500,"&lt;="&amp;B29,Trades!$P$2:$P$500,"Y")/C29))</f>
        <v/>
      </c>
      <c r="H29" s="18">
        <f>IF(A29="","",COUNTIFS(Skipped!$A$2:$A$200,"&gt;="&amp;A29,Skipped!$A$2:$A$200,"&lt;="&amp;B29,Skipped!$F$2:$F$200,"No"))</f>
        <v/>
      </c>
      <c r="I29" s="18">
        <f>IF(A29="","",IF(C29=0,"",ROUND(100*(0.4*IF(E29="",0,E29)+0.35*IF(F29="",0,F29)+0.25*IF(G29="",0,G29)),0)))</f>
        <v/>
      </c>
      <c r="J29" s="17" t="n"/>
      <c r="K29" s="11" t="n"/>
    </row>
    <row r="30">
      <c r="A30" s="29">
        <f>IF(A29="","",A29+7)</f>
        <v/>
      </c>
      <c r="B30" s="29">
        <f>IF(A30="","",A30+6)</f>
        <v/>
      </c>
      <c r="C30" s="18">
        <f>IF(A30="","",COUNTIFS(Trades!$A$2:$A$500,"&gt;="&amp;A30,Trades!$A$2:$A$500,"&lt;="&amp;B30))</f>
        <v/>
      </c>
      <c r="D30" s="18">
        <f>IF(A30="","",COUNTIFS(Trades!$A$2:$A$500,"&gt;="&amp;A30,Trades!$A$2:$A$500,"&lt;="&amp;B30,Trades!$Q$2:$Q$500,"?"))</f>
        <v/>
      </c>
      <c r="E30" s="30">
        <f>IF(A30="","",IF(D30=0,"",(COUNTIFS(Trades!$A$2:$A$500,"&gt;="&amp;A30,Trades!$A$2:$A$500,"&lt;="&amp;B30,Trades!$Q$2:$Q$500,"A")+COUNTIFS(Trades!$A$2:$A$500,"&gt;="&amp;A30,Trades!$A$2:$A$500,"&lt;="&amp;B30,Trades!$Q$2:$Q$500,"B"))/D30))</f>
        <v/>
      </c>
      <c r="F30" s="30">
        <f>IF(A30="","",IF(C30=0,"",COUNTIFS(Trades!$A$2:$A$500,"&gt;="&amp;A30,Trades!$A$2:$A$500,"&lt;="&amp;B30,Trades!$R$2:$R$500,"",Trades!$S$2:$S$500,"")/C30))</f>
        <v/>
      </c>
      <c r="G30" s="30">
        <f>IF(A30="","",IF(C30=0,"",COUNTIFS(Trades!$A$2:$A$500,"&gt;="&amp;A30,Trades!$A$2:$A$500,"&lt;="&amp;B30,Trades!$P$2:$P$500,"Y")/C30))</f>
        <v/>
      </c>
      <c r="H30" s="18">
        <f>IF(A30="","",COUNTIFS(Skipped!$A$2:$A$200,"&gt;="&amp;A30,Skipped!$A$2:$A$200,"&lt;="&amp;B30,Skipped!$F$2:$F$200,"No"))</f>
        <v/>
      </c>
      <c r="I30" s="18">
        <f>IF(A30="","",IF(C30=0,"",ROUND(100*(0.4*IF(E30="",0,E30)+0.35*IF(F30="",0,F30)+0.25*IF(G30="",0,G30)),0)))</f>
        <v/>
      </c>
      <c r="J30" s="17" t="n"/>
      <c r="K30" s="11" t="n"/>
    </row>
    <row r="31">
      <c r="A31" s="29">
        <f>IF(A30="","",A30+7)</f>
        <v/>
      </c>
      <c r="B31" s="29">
        <f>IF(A31="","",A31+6)</f>
        <v/>
      </c>
      <c r="C31" s="18">
        <f>IF(A31="","",COUNTIFS(Trades!$A$2:$A$500,"&gt;="&amp;A31,Trades!$A$2:$A$500,"&lt;="&amp;B31))</f>
        <v/>
      </c>
      <c r="D31" s="18">
        <f>IF(A31="","",COUNTIFS(Trades!$A$2:$A$500,"&gt;="&amp;A31,Trades!$A$2:$A$500,"&lt;="&amp;B31,Trades!$Q$2:$Q$500,"?"))</f>
        <v/>
      </c>
      <c r="E31" s="30">
        <f>IF(A31="","",IF(D31=0,"",(COUNTIFS(Trades!$A$2:$A$500,"&gt;="&amp;A31,Trades!$A$2:$A$500,"&lt;="&amp;B31,Trades!$Q$2:$Q$500,"A")+COUNTIFS(Trades!$A$2:$A$500,"&gt;="&amp;A31,Trades!$A$2:$A$500,"&lt;="&amp;B31,Trades!$Q$2:$Q$500,"B"))/D31))</f>
        <v/>
      </c>
      <c r="F31" s="30">
        <f>IF(A31="","",IF(C31=0,"",COUNTIFS(Trades!$A$2:$A$500,"&gt;="&amp;A31,Trades!$A$2:$A$500,"&lt;="&amp;B31,Trades!$R$2:$R$500,"",Trades!$S$2:$S$500,"")/C31))</f>
        <v/>
      </c>
      <c r="G31" s="30">
        <f>IF(A31="","",IF(C31=0,"",COUNTIFS(Trades!$A$2:$A$500,"&gt;="&amp;A31,Trades!$A$2:$A$500,"&lt;="&amp;B31,Trades!$P$2:$P$500,"Y")/C31))</f>
        <v/>
      </c>
      <c r="H31" s="18">
        <f>IF(A31="","",COUNTIFS(Skipped!$A$2:$A$200,"&gt;="&amp;A31,Skipped!$A$2:$A$200,"&lt;="&amp;B31,Skipped!$F$2:$F$200,"No"))</f>
        <v/>
      </c>
      <c r="I31" s="18">
        <f>IF(A31="","",IF(C31=0,"",ROUND(100*(0.4*IF(E31="",0,E31)+0.35*IF(F31="",0,F31)+0.25*IF(G31="",0,G31)),0)))</f>
        <v/>
      </c>
      <c r="J31" s="17" t="n"/>
      <c r="K31" s="11" t="n"/>
    </row>
    <row r="32">
      <c r="A32" s="29">
        <f>IF(A31="","",A31+7)</f>
        <v/>
      </c>
      <c r="B32" s="29">
        <f>IF(A32="","",A32+6)</f>
        <v/>
      </c>
      <c r="C32" s="18">
        <f>IF(A32="","",COUNTIFS(Trades!$A$2:$A$500,"&gt;="&amp;A32,Trades!$A$2:$A$500,"&lt;="&amp;B32))</f>
        <v/>
      </c>
      <c r="D32" s="18">
        <f>IF(A32="","",COUNTIFS(Trades!$A$2:$A$500,"&gt;="&amp;A32,Trades!$A$2:$A$500,"&lt;="&amp;B32,Trades!$Q$2:$Q$500,"?"))</f>
        <v/>
      </c>
      <c r="E32" s="30">
        <f>IF(A32="","",IF(D32=0,"",(COUNTIFS(Trades!$A$2:$A$500,"&gt;="&amp;A32,Trades!$A$2:$A$500,"&lt;="&amp;B32,Trades!$Q$2:$Q$500,"A")+COUNTIFS(Trades!$A$2:$A$500,"&gt;="&amp;A32,Trades!$A$2:$A$500,"&lt;="&amp;B32,Trades!$Q$2:$Q$500,"B"))/D32))</f>
        <v/>
      </c>
      <c r="F32" s="30">
        <f>IF(A32="","",IF(C32=0,"",COUNTIFS(Trades!$A$2:$A$500,"&gt;="&amp;A32,Trades!$A$2:$A$500,"&lt;="&amp;B32,Trades!$R$2:$R$500,"",Trades!$S$2:$S$500,"")/C32))</f>
        <v/>
      </c>
      <c r="G32" s="30">
        <f>IF(A32="","",IF(C32=0,"",COUNTIFS(Trades!$A$2:$A$500,"&gt;="&amp;A32,Trades!$A$2:$A$500,"&lt;="&amp;B32,Trades!$P$2:$P$500,"Y")/C32))</f>
        <v/>
      </c>
      <c r="H32" s="18">
        <f>IF(A32="","",COUNTIFS(Skipped!$A$2:$A$200,"&gt;="&amp;A32,Skipped!$A$2:$A$200,"&lt;="&amp;B32,Skipped!$F$2:$F$200,"No"))</f>
        <v/>
      </c>
      <c r="I32" s="18">
        <f>IF(A32="","",IF(C32=0,"",ROUND(100*(0.4*IF(E32="",0,E32)+0.35*IF(F32="",0,F32)+0.25*IF(G32="",0,G32)),0)))</f>
        <v/>
      </c>
      <c r="J32" s="17" t="n"/>
      <c r="K32" s="11" t="n"/>
    </row>
    <row r="33">
      <c r="A33" s="29">
        <f>IF(A32="","",A32+7)</f>
        <v/>
      </c>
      <c r="B33" s="29">
        <f>IF(A33="","",A33+6)</f>
        <v/>
      </c>
      <c r="C33" s="18">
        <f>IF(A33="","",COUNTIFS(Trades!$A$2:$A$500,"&gt;="&amp;A33,Trades!$A$2:$A$500,"&lt;="&amp;B33))</f>
        <v/>
      </c>
      <c r="D33" s="18">
        <f>IF(A33="","",COUNTIFS(Trades!$A$2:$A$500,"&gt;="&amp;A33,Trades!$A$2:$A$500,"&lt;="&amp;B33,Trades!$Q$2:$Q$500,"?"))</f>
        <v/>
      </c>
      <c r="E33" s="30">
        <f>IF(A33="","",IF(D33=0,"",(COUNTIFS(Trades!$A$2:$A$500,"&gt;="&amp;A33,Trades!$A$2:$A$500,"&lt;="&amp;B33,Trades!$Q$2:$Q$500,"A")+COUNTIFS(Trades!$A$2:$A$500,"&gt;="&amp;A33,Trades!$A$2:$A$500,"&lt;="&amp;B33,Trades!$Q$2:$Q$500,"B"))/D33))</f>
        <v/>
      </c>
      <c r="F33" s="30">
        <f>IF(A33="","",IF(C33=0,"",COUNTIFS(Trades!$A$2:$A$500,"&gt;="&amp;A33,Trades!$A$2:$A$500,"&lt;="&amp;B33,Trades!$R$2:$R$500,"",Trades!$S$2:$S$500,"")/C33))</f>
        <v/>
      </c>
      <c r="G33" s="30">
        <f>IF(A33="","",IF(C33=0,"",COUNTIFS(Trades!$A$2:$A$500,"&gt;="&amp;A33,Trades!$A$2:$A$500,"&lt;="&amp;B33,Trades!$P$2:$P$500,"Y")/C33))</f>
        <v/>
      </c>
      <c r="H33" s="18">
        <f>IF(A33="","",COUNTIFS(Skipped!$A$2:$A$200,"&gt;="&amp;A33,Skipped!$A$2:$A$200,"&lt;="&amp;B33,Skipped!$F$2:$F$200,"No"))</f>
        <v/>
      </c>
      <c r="I33" s="18">
        <f>IF(A33="","",IF(C33=0,"",ROUND(100*(0.4*IF(E33="",0,E33)+0.35*IF(F33="",0,F33)+0.25*IF(G33="",0,G33)),0)))</f>
        <v/>
      </c>
      <c r="J33" s="17" t="n"/>
      <c r="K33" s="11" t="n"/>
    </row>
    <row r="34">
      <c r="A34" s="29">
        <f>IF(A33="","",A33+7)</f>
        <v/>
      </c>
      <c r="B34" s="29">
        <f>IF(A34="","",A34+6)</f>
        <v/>
      </c>
      <c r="C34" s="18">
        <f>IF(A34="","",COUNTIFS(Trades!$A$2:$A$500,"&gt;="&amp;A34,Trades!$A$2:$A$500,"&lt;="&amp;B34))</f>
        <v/>
      </c>
      <c r="D34" s="18">
        <f>IF(A34="","",COUNTIFS(Trades!$A$2:$A$500,"&gt;="&amp;A34,Trades!$A$2:$A$500,"&lt;="&amp;B34,Trades!$Q$2:$Q$500,"?"))</f>
        <v/>
      </c>
      <c r="E34" s="30">
        <f>IF(A34="","",IF(D34=0,"",(COUNTIFS(Trades!$A$2:$A$500,"&gt;="&amp;A34,Trades!$A$2:$A$500,"&lt;="&amp;B34,Trades!$Q$2:$Q$500,"A")+COUNTIFS(Trades!$A$2:$A$500,"&gt;="&amp;A34,Trades!$A$2:$A$500,"&lt;="&amp;B34,Trades!$Q$2:$Q$500,"B"))/D34))</f>
        <v/>
      </c>
      <c r="F34" s="30">
        <f>IF(A34="","",IF(C34=0,"",COUNTIFS(Trades!$A$2:$A$500,"&gt;="&amp;A34,Trades!$A$2:$A$500,"&lt;="&amp;B34,Trades!$R$2:$R$500,"",Trades!$S$2:$S$500,"")/C34))</f>
        <v/>
      </c>
      <c r="G34" s="30">
        <f>IF(A34="","",IF(C34=0,"",COUNTIFS(Trades!$A$2:$A$500,"&gt;="&amp;A34,Trades!$A$2:$A$500,"&lt;="&amp;B34,Trades!$P$2:$P$500,"Y")/C34))</f>
        <v/>
      </c>
      <c r="H34" s="18">
        <f>IF(A34="","",COUNTIFS(Skipped!$A$2:$A$200,"&gt;="&amp;A34,Skipped!$A$2:$A$200,"&lt;="&amp;B34,Skipped!$F$2:$F$200,"No"))</f>
        <v/>
      </c>
      <c r="I34" s="18">
        <f>IF(A34="","",IF(C34=0,"",ROUND(100*(0.4*IF(E34="",0,E34)+0.35*IF(F34="",0,F34)+0.25*IF(G34="",0,G34)),0)))</f>
        <v/>
      </c>
      <c r="J34" s="17" t="n"/>
      <c r="K34" s="11" t="n"/>
    </row>
    <row r="35">
      <c r="A35" s="29">
        <f>IF(A34="","",A34+7)</f>
        <v/>
      </c>
      <c r="B35" s="29">
        <f>IF(A35="","",A35+6)</f>
        <v/>
      </c>
      <c r="C35" s="18">
        <f>IF(A35="","",COUNTIFS(Trades!$A$2:$A$500,"&gt;="&amp;A35,Trades!$A$2:$A$500,"&lt;="&amp;B35))</f>
        <v/>
      </c>
      <c r="D35" s="18">
        <f>IF(A35="","",COUNTIFS(Trades!$A$2:$A$500,"&gt;="&amp;A35,Trades!$A$2:$A$500,"&lt;="&amp;B35,Trades!$Q$2:$Q$500,"?"))</f>
        <v/>
      </c>
      <c r="E35" s="30">
        <f>IF(A35="","",IF(D35=0,"",(COUNTIFS(Trades!$A$2:$A$500,"&gt;="&amp;A35,Trades!$A$2:$A$500,"&lt;="&amp;B35,Trades!$Q$2:$Q$500,"A")+COUNTIFS(Trades!$A$2:$A$500,"&gt;="&amp;A35,Trades!$A$2:$A$500,"&lt;="&amp;B35,Trades!$Q$2:$Q$500,"B"))/D35))</f>
        <v/>
      </c>
      <c r="F35" s="30">
        <f>IF(A35="","",IF(C35=0,"",COUNTIFS(Trades!$A$2:$A$500,"&gt;="&amp;A35,Trades!$A$2:$A$500,"&lt;="&amp;B35,Trades!$R$2:$R$500,"",Trades!$S$2:$S$500,"")/C35))</f>
        <v/>
      </c>
      <c r="G35" s="30">
        <f>IF(A35="","",IF(C35=0,"",COUNTIFS(Trades!$A$2:$A$500,"&gt;="&amp;A35,Trades!$A$2:$A$500,"&lt;="&amp;B35,Trades!$P$2:$P$500,"Y")/C35))</f>
        <v/>
      </c>
      <c r="H35" s="18">
        <f>IF(A35="","",COUNTIFS(Skipped!$A$2:$A$200,"&gt;="&amp;A35,Skipped!$A$2:$A$200,"&lt;="&amp;B35,Skipped!$F$2:$F$200,"No"))</f>
        <v/>
      </c>
      <c r="I35" s="18">
        <f>IF(A35="","",IF(C35=0,"",ROUND(100*(0.4*IF(E35="",0,E35)+0.35*IF(F35="",0,F35)+0.25*IF(G35="",0,G35)),0)))</f>
        <v/>
      </c>
      <c r="J35" s="17" t="n"/>
      <c r="K35" s="11" t="n"/>
    </row>
    <row r="36">
      <c r="A36" s="29">
        <f>IF(A35="","",A35+7)</f>
        <v/>
      </c>
      <c r="B36" s="29">
        <f>IF(A36="","",A36+6)</f>
        <v/>
      </c>
      <c r="C36" s="18">
        <f>IF(A36="","",COUNTIFS(Trades!$A$2:$A$500,"&gt;="&amp;A36,Trades!$A$2:$A$500,"&lt;="&amp;B36))</f>
        <v/>
      </c>
      <c r="D36" s="18">
        <f>IF(A36="","",COUNTIFS(Trades!$A$2:$A$500,"&gt;="&amp;A36,Trades!$A$2:$A$500,"&lt;="&amp;B36,Trades!$Q$2:$Q$500,"?"))</f>
        <v/>
      </c>
      <c r="E36" s="30">
        <f>IF(A36="","",IF(D36=0,"",(COUNTIFS(Trades!$A$2:$A$500,"&gt;="&amp;A36,Trades!$A$2:$A$500,"&lt;="&amp;B36,Trades!$Q$2:$Q$500,"A")+COUNTIFS(Trades!$A$2:$A$500,"&gt;="&amp;A36,Trades!$A$2:$A$500,"&lt;="&amp;B36,Trades!$Q$2:$Q$500,"B"))/D36))</f>
        <v/>
      </c>
      <c r="F36" s="30">
        <f>IF(A36="","",IF(C36=0,"",COUNTIFS(Trades!$A$2:$A$500,"&gt;="&amp;A36,Trades!$A$2:$A$500,"&lt;="&amp;B36,Trades!$R$2:$R$500,"",Trades!$S$2:$S$500,"")/C36))</f>
        <v/>
      </c>
      <c r="G36" s="30">
        <f>IF(A36="","",IF(C36=0,"",COUNTIFS(Trades!$A$2:$A$500,"&gt;="&amp;A36,Trades!$A$2:$A$500,"&lt;="&amp;B36,Trades!$P$2:$P$500,"Y")/C36))</f>
        <v/>
      </c>
      <c r="H36" s="18">
        <f>IF(A36="","",COUNTIFS(Skipped!$A$2:$A$200,"&gt;="&amp;A36,Skipped!$A$2:$A$200,"&lt;="&amp;B36,Skipped!$F$2:$F$200,"No"))</f>
        <v/>
      </c>
      <c r="I36" s="18">
        <f>IF(A36="","",IF(C36=0,"",ROUND(100*(0.4*IF(E36="",0,E36)+0.35*IF(F36="",0,F36)+0.25*IF(G36="",0,G36)),0)))</f>
        <v/>
      </c>
      <c r="J36" s="17" t="n"/>
      <c r="K36" s="11" t="n"/>
    </row>
    <row r="37">
      <c r="A37" s="29">
        <f>IF(A36="","",A36+7)</f>
        <v/>
      </c>
      <c r="B37" s="29">
        <f>IF(A37="","",A37+6)</f>
        <v/>
      </c>
      <c r="C37" s="18">
        <f>IF(A37="","",COUNTIFS(Trades!$A$2:$A$500,"&gt;="&amp;A37,Trades!$A$2:$A$500,"&lt;="&amp;B37))</f>
        <v/>
      </c>
      <c r="D37" s="18">
        <f>IF(A37="","",COUNTIFS(Trades!$A$2:$A$500,"&gt;="&amp;A37,Trades!$A$2:$A$500,"&lt;="&amp;B37,Trades!$Q$2:$Q$500,"?"))</f>
        <v/>
      </c>
      <c r="E37" s="30">
        <f>IF(A37="","",IF(D37=0,"",(COUNTIFS(Trades!$A$2:$A$500,"&gt;="&amp;A37,Trades!$A$2:$A$500,"&lt;="&amp;B37,Trades!$Q$2:$Q$500,"A")+COUNTIFS(Trades!$A$2:$A$500,"&gt;="&amp;A37,Trades!$A$2:$A$500,"&lt;="&amp;B37,Trades!$Q$2:$Q$500,"B"))/D37))</f>
        <v/>
      </c>
      <c r="F37" s="30">
        <f>IF(A37="","",IF(C37=0,"",COUNTIFS(Trades!$A$2:$A$500,"&gt;="&amp;A37,Trades!$A$2:$A$500,"&lt;="&amp;B37,Trades!$R$2:$R$500,"",Trades!$S$2:$S$500,"")/C37))</f>
        <v/>
      </c>
      <c r="G37" s="30">
        <f>IF(A37="","",IF(C37=0,"",COUNTIFS(Trades!$A$2:$A$500,"&gt;="&amp;A37,Trades!$A$2:$A$500,"&lt;="&amp;B37,Trades!$P$2:$P$500,"Y")/C37))</f>
        <v/>
      </c>
      <c r="H37" s="18">
        <f>IF(A37="","",COUNTIFS(Skipped!$A$2:$A$200,"&gt;="&amp;A37,Skipped!$A$2:$A$200,"&lt;="&amp;B37,Skipped!$F$2:$F$200,"No"))</f>
        <v/>
      </c>
      <c r="I37" s="18">
        <f>IF(A37="","",IF(C37=0,"",ROUND(100*(0.4*IF(E37="",0,E37)+0.35*IF(F37="",0,F37)+0.25*IF(G37="",0,G37)),0)))</f>
        <v/>
      </c>
      <c r="J37" s="17" t="n"/>
      <c r="K37" s="11" t="n"/>
    </row>
    <row r="38">
      <c r="A38" s="29">
        <f>IF(A37="","",A37+7)</f>
        <v/>
      </c>
      <c r="B38" s="29">
        <f>IF(A38="","",A38+6)</f>
        <v/>
      </c>
      <c r="C38" s="18">
        <f>IF(A38="","",COUNTIFS(Trades!$A$2:$A$500,"&gt;="&amp;A38,Trades!$A$2:$A$500,"&lt;="&amp;B38))</f>
        <v/>
      </c>
      <c r="D38" s="18">
        <f>IF(A38="","",COUNTIFS(Trades!$A$2:$A$500,"&gt;="&amp;A38,Trades!$A$2:$A$500,"&lt;="&amp;B38,Trades!$Q$2:$Q$500,"?"))</f>
        <v/>
      </c>
      <c r="E38" s="30">
        <f>IF(A38="","",IF(D38=0,"",(COUNTIFS(Trades!$A$2:$A$500,"&gt;="&amp;A38,Trades!$A$2:$A$500,"&lt;="&amp;B38,Trades!$Q$2:$Q$500,"A")+COUNTIFS(Trades!$A$2:$A$500,"&gt;="&amp;A38,Trades!$A$2:$A$500,"&lt;="&amp;B38,Trades!$Q$2:$Q$500,"B"))/D38))</f>
        <v/>
      </c>
      <c r="F38" s="30">
        <f>IF(A38="","",IF(C38=0,"",COUNTIFS(Trades!$A$2:$A$500,"&gt;="&amp;A38,Trades!$A$2:$A$500,"&lt;="&amp;B38,Trades!$R$2:$R$500,"",Trades!$S$2:$S$500,"")/C38))</f>
        <v/>
      </c>
      <c r="G38" s="30">
        <f>IF(A38="","",IF(C38=0,"",COUNTIFS(Trades!$A$2:$A$500,"&gt;="&amp;A38,Trades!$A$2:$A$500,"&lt;="&amp;B38,Trades!$P$2:$P$500,"Y")/C38))</f>
        <v/>
      </c>
      <c r="H38" s="18">
        <f>IF(A38="","",COUNTIFS(Skipped!$A$2:$A$200,"&gt;="&amp;A38,Skipped!$A$2:$A$200,"&lt;="&amp;B38,Skipped!$F$2:$F$200,"No"))</f>
        <v/>
      </c>
      <c r="I38" s="18">
        <f>IF(A38="","",IF(C38=0,"",ROUND(100*(0.4*IF(E38="",0,E38)+0.35*IF(F38="",0,F38)+0.25*IF(G38="",0,G38)),0)))</f>
        <v/>
      </c>
      <c r="J38" s="17" t="n"/>
      <c r="K38" s="11" t="n"/>
    </row>
    <row r="39">
      <c r="A39" s="29">
        <f>IF(A38="","",A38+7)</f>
        <v/>
      </c>
      <c r="B39" s="29">
        <f>IF(A39="","",A39+6)</f>
        <v/>
      </c>
      <c r="C39" s="18">
        <f>IF(A39="","",COUNTIFS(Trades!$A$2:$A$500,"&gt;="&amp;A39,Trades!$A$2:$A$500,"&lt;="&amp;B39))</f>
        <v/>
      </c>
      <c r="D39" s="18">
        <f>IF(A39="","",COUNTIFS(Trades!$A$2:$A$500,"&gt;="&amp;A39,Trades!$A$2:$A$500,"&lt;="&amp;B39,Trades!$Q$2:$Q$500,"?"))</f>
        <v/>
      </c>
      <c r="E39" s="30">
        <f>IF(A39="","",IF(D39=0,"",(COUNTIFS(Trades!$A$2:$A$500,"&gt;="&amp;A39,Trades!$A$2:$A$500,"&lt;="&amp;B39,Trades!$Q$2:$Q$500,"A")+COUNTIFS(Trades!$A$2:$A$500,"&gt;="&amp;A39,Trades!$A$2:$A$500,"&lt;="&amp;B39,Trades!$Q$2:$Q$500,"B"))/D39))</f>
        <v/>
      </c>
      <c r="F39" s="30">
        <f>IF(A39="","",IF(C39=0,"",COUNTIFS(Trades!$A$2:$A$500,"&gt;="&amp;A39,Trades!$A$2:$A$500,"&lt;="&amp;B39,Trades!$R$2:$R$500,"",Trades!$S$2:$S$500,"")/C39))</f>
        <v/>
      </c>
      <c r="G39" s="30">
        <f>IF(A39="","",IF(C39=0,"",COUNTIFS(Trades!$A$2:$A$500,"&gt;="&amp;A39,Trades!$A$2:$A$500,"&lt;="&amp;B39,Trades!$P$2:$P$500,"Y")/C39))</f>
        <v/>
      </c>
      <c r="H39" s="18">
        <f>IF(A39="","",COUNTIFS(Skipped!$A$2:$A$200,"&gt;="&amp;A39,Skipped!$A$2:$A$200,"&lt;="&amp;B39,Skipped!$F$2:$F$200,"No"))</f>
        <v/>
      </c>
      <c r="I39" s="18">
        <f>IF(A39="","",IF(C39=0,"",ROUND(100*(0.4*IF(E39="",0,E39)+0.35*IF(F39="",0,F39)+0.25*IF(G39="",0,G39)),0)))</f>
        <v/>
      </c>
      <c r="J39" s="17" t="n"/>
      <c r="K39" s="11" t="n"/>
    </row>
    <row r="40">
      <c r="A40" s="29">
        <f>IF(A39="","",A39+7)</f>
        <v/>
      </c>
      <c r="B40" s="29">
        <f>IF(A40="","",A40+6)</f>
        <v/>
      </c>
      <c r="C40" s="18">
        <f>IF(A40="","",COUNTIFS(Trades!$A$2:$A$500,"&gt;="&amp;A40,Trades!$A$2:$A$500,"&lt;="&amp;B40))</f>
        <v/>
      </c>
      <c r="D40" s="18">
        <f>IF(A40="","",COUNTIFS(Trades!$A$2:$A$500,"&gt;="&amp;A40,Trades!$A$2:$A$500,"&lt;="&amp;B40,Trades!$Q$2:$Q$500,"?"))</f>
        <v/>
      </c>
      <c r="E40" s="30">
        <f>IF(A40="","",IF(D40=0,"",(COUNTIFS(Trades!$A$2:$A$500,"&gt;="&amp;A40,Trades!$A$2:$A$500,"&lt;="&amp;B40,Trades!$Q$2:$Q$500,"A")+COUNTIFS(Trades!$A$2:$A$500,"&gt;="&amp;A40,Trades!$A$2:$A$500,"&lt;="&amp;B40,Trades!$Q$2:$Q$500,"B"))/D40))</f>
        <v/>
      </c>
      <c r="F40" s="30">
        <f>IF(A40="","",IF(C40=0,"",COUNTIFS(Trades!$A$2:$A$500,"&gt;="&amp;A40,Trades!$A$2:$A$500,"&lt;="&amp;B40,Trades!$R$2:$R$500,"",Trades!$S$2:$S$500,"")/C40))</f>
        <v/>
      </c>
      <c r="G40" s="30">
        <f>IF(A40="","",IF(C40=0,"",COUNTIFS(Trades!$A$2:$A$500,"&gt;="&amp;A40,Trades!$A$2:$A$500,"&lt;="&amp;B40,Trades!$P$2:$P$500,"Y")/C40))</f>
        <v/>
      </c>
      <c r="H40" s="18">
        <f>IF(A40="","",COUNTIFS(Skipped!$A$2:$A$200,"&gt;="&amp;A40,Skipped!$A$2:$A$200,"&lt;="&amp;B40,Skipped!$F$2:$F$200,"No"))</f>
        <v/>
      </c>
      <c r="I40" s="18">
        <f>IF(A40="","",IF(C40=0,"",ROUND(100*(0.4*IF(E40="",0,E40)+0.35*IF(F40="",0,F40)+0.25*IF(G40="",0,G40)),0)))</f>
        <v/>
      </c>
      <c r="J40" s="17" t="n"/>
      <c r="K40" s="11" t="n"/>
    </row>
    <row r="41">
      <c r="A41" s="29">
        <f>IF(A40="","",A40+7)</f>
        <v/>
      </c>
      <c r="B41" s="29">
        <f>IF(A41="","",A41+6)</f>
        <v/>
      </c>
      <c r="C41" s="18">
        <f>IF(A41="","",COUNTIFS(Trades!$A$2:$A$500,"&gt;="&amp;A41,Trades!$A$2:$A$500,"&lt;="&amp;B41))</f>
        <v/>
      </c>
      <c r="D41" s="18">
        <f>IF(A41="","",COUNTIFS(Trades!$A$2:$A$500,"&gt;="&amp;A41,Trades!$A$2:$A$500,"&lt;="&amp;B41,Trades!$Q$2:$Q$500,"?"))</f>
        <v/>
      </c>
      <c r="E41" s="30">
        <f>IF(A41="","",IF(D41=0,"",(COUNTIFS(Trades!$A$2:$A$500,"&gt;="&amp;A41,Trades!$A$2:$A$500,"&lt;="&amp;B41,Trades!$Q$2:$Q$500,"A")+COUNTIFS(Trades!$A$2:$A$500,"&gt;="&amp;A41,Trades!$A$2:$A$500,"&lt;="&amp;B41,Trades!$Q$2:$Q$500,"B"))/D41))</f>
        <v/>
      </c>
      <c r="F41" s="30">
        <f>IF(A41="","",IF(C41=0,"",COUNTIFS(Trades!$A$2:$A$500,"&gt;="&amp;A41,Trades!$A$2:$A$500,"&lt;="&amp;B41,Trades!$R$2:$R$500,"",Trades!$S$2:$S$500,"")/C41))</f>
        <v/>
      </c>
      <c r="G41" s="30">
        <f>IF(A41="","",IF(C41=0,"",COUNTIFS(Trades!$A$2:$A$500,"&gt;="&amp;A41,Trades!$A$2:$A$500,"&lt;="&amp;B41,Trades!$P$2:$P$500,"Y")/C41))</f>
        <v/>
      </c>
      <c r="H41" s="18">
        <f>IF(A41="","",COUNTIFS(Skipped!$A$2:$A$200,"&gt;="&amp;A41,Skipped!$A$2:$A$200,"&lt;="&amp;B41,Skipped!$F$2:$F$200,"No"))</f>
        <v/>
      </c>
      <c r="I41" s="18">
        <f>IF(A41="","",IF(C41=0,"",ROUND(100*(0.4*IF(E41="",0,E41)+0.35*IF(F41="",0,F41)+0.25*IF(G41="",0,G41)),0)))</f>
        <v/>
      </c>
      <c r="J41" s="17" t="n"/>
      <c r="K41" s="11" t="n"/>
    </row>
    <row r="42">
      <c r="A42" s="29">
        <f>IF(A41="","",A41+7)</f>
        <v/>
      </c>
      <c r="B42" s="29">
        <f>IF(A42="","",A42+6)</f>
        <v/>
      </c>
      <c r="C42" s="18">
        <f>IF(A42="","",COUNTIFS(Trades!$A$2:$A$500,"&gt;="&amp;A42,Trades!$A$2:$A$500,"&lt;="&amp;B42))</f>
        <v/>
      </c>
      <c r="D42" s="18">
        <f>IF(A42="","",COUNTIFS(Trades!$A$2:$A$500,"&gt;="&amp;A42,Trades!$A$2:$A$500,"&lt;="&amp;B42,Trades!$Q$2:$Q$500,"?"))</f>
        <v/>
      </c>
      <c r="E42" s="30">
        <f>IF(A42="","",IF(D42=0,"",(COUNTIFS(Trades!$A$2:$A$500,"&gt;="&amp;A42,Trades!$A$2:$A$500,"&lt;="&amp;B42,Trades!$Q$2:$Q$500,"A")+COUNTIFS(Trades!$A$2:$A$500,"&gt;="&amp;A42,Trades!$A$2:$A$500,"&lt;="&amp;B42,Trades!$Q$2:$Q$500,"B"))/D42))</f>
        <v/>
      </c>
      <c r="F42" s="30">
        <f>IF(A42="","",IF(C42=0,"",COUNTIFS(Trades!$A$2:$A$500,"&gt;="&amp;A42,Trades!$A$2:$A$500,"&lt;="&amp;B42,Trades!$R$2:$R$500,"",Trades!$S$2:$S$500,"")/C42))</f>
        <v/>
      </c>
      <c r="G42" s="30">
        <f>IF(A42="","",IF(C42=0,"",COUNTIFS(Trades!$A$2:$A$500,"&gt;="&amp;A42,Trades!$A$2:$A$500,"&lt;="&amp;B42,Trades!$P$2:$P$500,"Y")/C42))</f>
        <v/>
      </c>
      <c r="H42" s="18">
        <f>IF(A42="","",COUNTIFS(Skipped!$A$2:$A$200,"&gt;="&amp;A42,Skipped!$A$2:$A$200,"&lt;="&amp;B42,Skipped!$F$2:$F$200,"No"))</f>
        <v/>
      </c>
      <c r="I42" s="18">
        <f>IF(A42="","",IF(C42=0,"",ROUND(100*(0.4*IF(E42="",0,E42)+0.35*IF(F42="",0,F42)+0.25*IF(G42="",0,G42)),0)))</f>
        <v/>
      </c>
      <c r="J42" s="17" t="n"/>
      <c r="K42" s="11" t="n"/>
    </row>
    <row r="43">
      <c r="A43" s="29">
        <f>IF(A42="","",A42+7)</f>
        <v/>
      </c>
      <c r="B43" s="29">
        <f>IF(A43="","",A43+6)</f>
        <v/>
      </c>
      <c r="C43" s="18">
        <f>IF(A43="","",COUNTIFS(Trades!$A$2:$A$500,"&gt;="&amp;A43,Trades!$A$2:$A$500,"&lt;="&amp;B43))</f>
        <v/>
      </c>
      <c r="D43" s="18">
        <f>IF(A43="","",COUNTIFS(Trades!$A$2:$A$500,"&gt;="&amp;A43,Trades!$A$2:$A$500,"&lt;="&amp;B43,Trades!$Q$2:$Q$500,"?"))</f>
        <v/>
      </c>
      <c r="E43" s="30">
        <f>IF(A43="","",IF(D43=0,"",(COUNTIFS(Trades!$A$2:$A$500,"&gt;="&amp;A43,Trades!$A$2:$A$500,"&lt;="&amp;B43,Trades!$Q$2:$Q$500,"A")+COUNTIFS(Trades!$A$2:$A$500,"&gt;="&amp;A43,Trades!$A$2:$A$500,"&lt;="&amp;B43,Trades!$Q$2:$Q$500,"B"))/D43))</f>
        <v/>
      </c>
      <c r="F43" s="30">
        <f>IF(A43="","",IF(C43=0,"",COUNTIFS(Trades!$A$2:$A$500,"&gt;="&amp;A43,Trades!$A$2:$A$500,"&lt;="&amp;B43,Trades!$R$2:$R$500,"",Trades!$S$2:$S$500,"")/C43))</f>
        <v/>
      </c>
      <c r="G43" s="30">
        <f>IF(A43="","",IF(C43=0,"",COUNTIFS(Trades!$A$2:$A$500,"&gt;="&amp;A43,Trades!$A$2:$A$500,"&lt;="&amp;B43,Trades!$P$2:$P$500,"Y")/C43))</f>
        <v/>
      </c>
      <c r="H43" s="18">
        <f>IF(A43="","",COUNTIFS(Skipped!$A$2:$A$200,"&gt;="&amp;A43,Skipped!$A$2:$A$200,"&lt;="&amp;B43,Skipped!$F$2:$F$200,"No"))</f>
        <v/>
      </c>
      <c r="I43" s="18">
        <f>IF(A43="","",IF(C43=0,"",ROUND(100*(0.4*IF(E43="",0,E43)+0.35*IF(F43="",0,F43)+0.25*IF(G43="",0,G43)),0)))</f>
        <v/>
      </c>
      <c r="J43" s="17" t="n"/>
      <c r="K43" s="11" t="n"/>
    </row>
    <row r="44">
      <c r="A44" s="29">
        <f>IF(A43="","",A43+7)</f>
        <v/>
      </c>
      <c r="B44" s="29">
        <f>IF(A44="","",A44+6)</f>
        <v/>
      </c>
      <c r="C44" s="18">
        <f>IF(A44="","",COUNTIFS(Trades!$A$2:$A$500,"&gt;="&amp;A44,Trades!$A$2:$A$500,"&lt;="&amp;B44))</f>
        <v/>
      </c>
      <c r="D44" s="18">
        <f>IF(A44="","",COUNTIFS(Trades!$A$2:$A$500,"&gt;="&amp;A44,Trades!$A$2:$A$500,"&lt;="&amp;B44,Trades!$Q$2:$Q$500,"?"))</f>
        <v/>
      </c>
      <c r="E44" s="30">
        <f>IF(A44="","",IF(D44=0,"",(COUNTIFS(Trades!$A$2:$A$500,"&gt;="&amp;A44,Trades!$A$2:$A$500,"&lt;="&amp;B44,Trades!$Q$2:$Q$500,"A")+COUNTIFS(Trades!$A$2:$A$500,"&gt;="&amp;A44,Trades!$A$2:$A$500,"&lt;="&amp;B44,Trades!$Q$2:$Q$500,"B"))/D44))</f>
        <v/>
      </c>
      <c r="F44" s="30">
        <f>IF(A44="","",IF(C44=0,"",COUNTIFS(Trades!$A$2:$A$500,"&gt;="&amp;A44,Trades!$A$2:$A$500,"&lt;="&amp;B44,Trades!$R$2:$R$500,"",Trades!$S$2:$S$500,"")/C44))</f>
        <v/>
      </c>
      <c r="G44" s="30">
        <f>IF(A44="","",IF(C44=0,"",COUNTIFS(Trades!$A$2:$A$500,"&gt;="&amp;A44,Trades!$A$2:$A$500,"&lt;="&amp;B44,Trades!$P$2:$P$500,"Y")/C44))</f>
        <v/>
      </c>
      <c r="H44" s="18">
        <f>IF(A44="","",COUNTIFS(Skipped!$A$2:$A$200,"&gt;="&amp;A44,Skipped!$A$2:$A$200,"&lt;="&amp;B44,Skipped!$F$2:$F$200,"No"))</f>
        <v/>
      </c>
      <c r="I44" s="18">
        <f>IF(A44="","",IF(C44=0,"",ROUND(100*(0.4*IF(E44="",0,E44)+0.35*IF(F44="",0,F44)+0.25*IF(G44="",0,G44)),0)))</f>
        <v/>
      </c>
      <c r="J44" s="17" t="n"/>
      <c r="K44" s="11" t="n"/>
    </row>
    <row r="45">
      <c r="A45" s="29">
        <f>IF(A44="","",A44+7)</f>
        <v/>
      </c>
      <c r="B45" s="29">
        <f>IF(A45="","",A45+6)</f>
        <v/>
      </c>
      <c r="C45" s="18">
        <f>IF(A45="","",COUNTIFS(Trades!$A$2:$A$500,"&gt;="&amp;A45,Trades!$A$2:$A$500,"&lt;="&amp;B45))</f>
        <v/>
      </c>
      <c r="D45" s="18">
        <f>IF(A45="","",COUNTIFS(Trades!$A$2:$A$500,"&gt;="&amp;A45,Trades!$A$2:$A$500,"&lt;="&amp;B45,Trades!$Q$2:$Q$500,"?"))</f>
        <v/>
      </c>
      <c r="E45" s="30">
        <f>IF(A45="","",IF(D45=0,"",(COUNTIFS(Trades!$A$2:$A$500,"&gt;="&amp;A45,Trades!$A$2:$A$500,"&lt;="&amp;B45,Trades!$Q$2:$Q$500,"A")+COUNTIFS(Trades!$A$2:$A$500,"&gt;="&amp;A45,Trades!$A$2:$A$500,"&lt;="&amp;B45,Trades!$Q$2:$Q$500,"B"))/D45))</f>
        <v/>
      </c>
      <c r="F45" s="30">
        <f>IF(A45="","",IF(C45=0,"",COUNTIFS(Trades!$A$2:$A$500,"&gt;="&amp;A45,Trades!$A$2:$A$500,"&lt;="&amp;B45,Trades!$R$2:$R$500,"",Trades!$S$2:$S$500,"")/C45))</f>
        <v/>
      </c>
      <c r="G45" s="30">
        <f>IF(A45="","",IF(C45=0,"",COUNTIFS(Trades!$A$2:$A$500,"&gt;="&amp;A45,Trades!$A$2:$A$500,"&lt;="&amp;B45,Trades!$P$2:$P$500,"Y")/C45))</f>
        <v/>
      </c>
      <c r="H45" s="18">
        <f>IF(A45="","",COUNTIFS(Skipped!$A$2:$A$200,"&gt;="&amp;A45,Skipped!$A$2:$A$200,"&lt;="&amp;B45,Skipped!$F$2:$F$200,"No"))</f>
        <v/>
      </c>
      <c r="I45" s="18">
        <f>IF(A45="","",IF(C45=0,"",ROUND(100*(0.4*IF(E45="",0,E45)+0.35*IF(F45="",0,F45)+0.25*IF(G45="",0,G45)),0)))</f>
        <v/>
      </c>
      <c r="J45" s="17" t="n"/>
      <c r="K45" s="11" t="n"/>
    </row>
    <row r="46">
      <c r="A46" s="29">
        <f>IF(A45="","",A45+7)</f>
        <v/>
      </c>
      <c r="B46" s="29">
        <f>IF(A46="","",A46+6)</f>
        <v/>
      </c>
      <c r="C46" s="18">
        <f>IF(A46="","",COUNTIFS(Trades!$A$2:$A$500,"&gt;="&amp;A46,Trades!$A$2:$A$500,"&lt;="&amp;B46))</f>
        <v/>
      </c>
      <c r="D46" s="18">
        <f>IF(A46="","",COUNTIFS(Trades!$A$2:$A$500,"&gt;="&amp;A46,Trades!$A$2:$A$500,"&lt;="&amp;B46,Trades!$Q$2:$Q$500,"?"))</f>
        <v/>
      </c>
      <c r="E46" s="30">
        <f>IF(A46="","",IF(D46=0,"",(COUNTIFS(Trades!$A$2:$A$500,"&gt;="&amp;A46,Trades!$A$2:$A$500,"&lt;="&amp;B46,Trades!$Q$2:$Q$500,"A")+COUNTIFS(Trades!$A$2:$A$500,"&gt;="&amp;A46,Trades!$A$2:$A$500,"&lt;="&amp;B46,Trades!$Q$2:$Q$500,"B"))/D46))</f>
        <v/>
      </c>
      <c r="F46" s="30">
        <f>IF(A46="","",IF(C46=0,"",COUNTIFS(Trades!$A$2:$A$500,"&gt;="&amp;A46,Trades!$A$2:$A$500,"&lt;="&amp;B46,Trades!$R$2:$R$500,"",Trades!$S$2:$S$500,"")/C46))</f>
        <v/>
      </c>
      <c r="G46" s="30">
        <f>IF(A46="","",IF(C46=0,"",COUNTIFS(Trades!$A$2:$A$500,"&gt;="&amp;A46,Trades!$A$2:$A$500,"&lt;="&amp;B46,Trades!$P$2:$P$500,"Y")/C46))</f>
        <v/>
      </c>
      <c r="H46" s="18">
        <f>IF(A46="","",COUNTIFS(Skipped!$A$2:$A$200,"&gt;="&amp;A46,Skipped!$A$2:$A$200,"&lt;="&amp;B46,Skipped!$F$2:$F$200,"No"))</f>
        <v/>
      </c>
      <c r="I46" s="18">
        <f>IF(A46="","",IF(C46=0,"",ROUND(100*(0.4*IF(E46="",0,E46)+0.35*IF(F46="",0,F46)+0.25*IF(G46="",0,G46)),0)))</f>
        <v/>
      </c>
      <c r="J46" s="17" t="n"/>
      <c r="K46" s="11" t="n"/>
    </row>
    <row r="47">
      <c r="A47" s="29">
        <f>IF(A46="","",A46+7)</f>
        <v/>
      </c>
      <c r="B47" s="29">
        <f>IF(A47="","",A47+6)</f>
        <v/>
      </c>
      <c r="C47" s="18">
        <f>IF(A47="","",COUNTIFS(Trades!$A$2:$A$500,"&gt;="&amp;A47,Trades!$A$2:$A$500,"&lt;="&amp;B47))</f>
        <v/>
      </c>
      <c r="D47" s="18">
        <f>IF(A47="","",COUNTIFS(Trades!$A$2:$A$500,"&gt;="&amp;A47,Trades!$A$2:$A$500,"&lt;="&amp;B47,Trades!$Q$2:$Q$500,"?"))</f>
        <v/>
      </c>
      <c r="E47" s="30">
        <f>IF(A47="","",IF(D47=0,"",(COUNTIFS(Trades!$A$2:$A$500,"&gt;="&amp;A47,Trades!$A$2:$A$500,"&lt;="&amp;B47,Trades!$Q$2:$Q$500,"A")+COUNTIFS(Trades!$A$2:$A$500,"&gt;="&amp;A47,Trades!$A$2:$A$500,"&lt;="&amp;B47,Trades!$Q$2:$Q$500,"B"))/D47))</f>
        <v/>
      </c>
      <c r="F47" s="30">
        <f>IF(A47="","",IF(C47=0,"",COUNTIFS(Trades!$A$2:$A$500,"&gt;="&amp;A47,Trades!$A$2:$A$500,"&lt;="&amp;B47,Trades!$R$2:$R$500,"",Trades!$S$2:$S$500,"")/C47))</f>
        <v/>
      </c>
      <c r="G47" s="30">
        <f>IF(A47="","",IF(C47=0,"",COUNTIFS(Trades!$A$2:$A$500,"&gt;="&amp;A47,Trades!$A$2:$A$500,"&lt;="&amp;B47,Trades!$P$2:$P$500,"Y")/C47))</f>
        <v/>
      </c>
      <c r="H47" s="18">
        <f>IF(A47="","",COUNTIFS(Skipped!$A$2:$A$200,"&gt;="&amp;A47,Skipped!$A$2:$A$200,"&lt;="&amp;B47,Skipped!$F$2:$F$200,"No"))</f>
        <v/>
      </c>
      <c r="I47" s="18">
        <f>IF(A47="","",IF(C47=0,"",ROUND(100*(0.4*IF(E47="",0,E47)+0.35*IF(F47="",0,F47)+0.25*IF(G47="",0,G47)),0)))</f>
        <v/>
      </c>
      <c r="J47" s="17" t="n"/>
      <c r="K47" s="11" t="n"/>
    </row>
    <row r="48">
      <c r="A48" s="29">
        <f>IF(A47="","",A47+7)</f>
        <v/>
      </c>
      <c r="B48" s="29">
        <f>IF(A48="","",A48+6)</f>
        <v/>
      </c>
      <c r="C48" s="18">
        <f>IF(A48="","",COUNTIFS(Trades!$A$2:$A$500,"&gt;="&amp;A48,Trades!$A$2:$A$500,"&lt;="&amp;B48))</f>
        <v/>
      </c>
      <c r="D48" s="18">
        <f>IF(A48="","",COUNTIFS(Trades!$A$2:$A$500,"&gt;="&amp;A48,Trades!$A$2:$A$500,"&lt;="&amp;B48,Trades!$Q$2:$Q$500,"?"))</f>
        <v/>
      </c>
      <c r="E48" s="30">
        <f>IF(A48="","",IF(D48=0,"",(COUNTIFS(Trades!$A$2:$A$500,"&gt;="&amp;A48,Trades!$A$2:$A$500,"&lt;="&amp;B48,Trades!$Q$2:$Q$500,"A")+COUNTIFS(Trades!$A$2:$A$500,"&gt;="&amp;A48,Trades!$A$2:$A$500,"&lt;="&amp;B48,Trades!$Q$2:$Q$500,"B"))/D48))</f>
        <v/>
      </c>
      <c r="F48" s="30">
        <f>IF(A48="","",IF(C48=0,"",COUNTIFS(Trades!$A$2:$A$500,"&gt;="&amp;A48,Trades!$A$2:$A$500,"&lt;="&amp;B48,Trades!$R$2:$R$500,"",Trades!$S$2:$S$500,"")/C48))</f>
        <v/>
      </c>
      <c r="G48" s="30">
        <f>IF(A48="","",IF(C48=0,"",COUNTIFS(Trades!$A$2:$A$500,"&gt;="&amp;A48,Trades!$A$2:$A$500,"&lt;="&amp;B48,Trades!$P$2:$P$500,"Y")/C48))</f>
        <v/>
      </c>
      <c r="H48" s="18">
        <f>IF(A48="","",COUNTIFS(Skipped!$A$2:$A$200,"&gt;="&amp;A48,Skipped!$A$2:$A$200,"&lt;="&amp;B48,Skipped!$F$2:$F$200,"No"))</f>
        <v/>
      </c>
      <c r="I48" s="18">
        <f>IF(A48="","",IF(C48=0,"",ROUND(100*(0.4*IF(E48="",0,E48)+0.35*IF(F48="",0,F48)+0.25*IF(G48="",0,G48)),0)))</f>
        <v/>
      </c>
      <c r="J48" s="17" t="n"/>
      <c r="K48" s="11" t="n"/>
    </row>
    <row r="49">
      <c r="A49" s="29">
        <f>IF(A48="","",A48+7)</f>
        <v/>
      </c>
      <c r="B49" s="29">
        <f>IF(A49="","",A49+6)</f>
        <v/>
      </c>
      <c r="C49" s="18">
        <f>IF(A49="","",COUNTIFS(Trades!$A$2:$A$500,"&gt;="&amp;A49,Trades!$A$2:$A$500,"&lt;="&amp;B49))</f>
        <v/>
      </c>
      <c r="D49" s="18">
        <f>IF(A49="","",COUNTIFS(Trades!$A$2:$A$500,"&gt;="&amp;A49,Trades!$A$2:$A$500,"&lt;="&amp;B49,Trades!$Q$2:$Q$500,"?"))</f>
        <v/>
      </c>
      <c r="E49" s="30">
        <f>IF(A49="","",IF(D49=0,"",(COUNTIFS(Trades!$A$2:$A$500,"&gt;="&amp;A49,Trades!$A$2:$A$500,"&lt;="&amp;B49,Trades!$Q$2:$Q$500,"A")+COUNTIFS(Trades!$A$2:$A$500,"&gt;="&amp;A49,Trades!$A$2:$A$500,"&lt;="&amp;B49,Trades!$Q$2:$Q$500,"B"))/D49))</f>
        <v/>
      </c>
      <c r="F49" s="30">
        <f>IF(A49="","",IF(C49=0,"",COUNTIFS(Trades!$A$2:$A$500,"&gt;="&amp;A49,Trades!$A$2:$A$500,"&lt;="&amp;B49,Trades!$R$2:$R$500,"",Trades!$S$2:$S$500,"")/C49))</f>
        <v/>
      </c>
      <c r="G49" s="30">
        <f>IF(A49="","",IF(C49=0,"",COUNTIFS(Trades!$A$2:$A$500,"&gt;="&amp;A49,Trades!$A$2:$A$500,"&lt;="&amp;B49,Trades!$P$2:$P$500,"Y")/C49))</f>
        <v/>
      </c>
      <c r="H49" s="18">
        <f>IF(A49="","",COUNTIFS(Skipped!$A$2:$A$200,"&gt;="&amp;A49,Skipped!$A$2:$A$200,"&lt;="&amp;B49,Skipped!$F$2:$F$200,"No"))</f>
        <v/>
      </c>
      <c r="I49" s="18">
        <f>IF(A49="","",IF(C49=0,"",ROUND(100*(0.4*IF(E49="",0,E49)+0.35*IF(F49="",0,F49)+0.25*IF(G49="",0,G49)),0)))</f>
        <v/>
      </c>
      <c r="J49" s="17" t="n"/>
      <c r="K49" s="11" t="n"/>
    </row>
    <row r="50">
      <c r="A50" s="29">
        <f>IF(A49="","",A49+7)</f>
        <v/>
      </c>
      <c r="B50" s="29">
        <f>IF(A50="","",A50+6)</f>
        <v/>
      </c>
      <c r="C50" s="18">
        <f>IF(A50="","",COUNTIFS(Trades!$A$2:$A$500,"&gt;="&amp;A50,Trades!$A$2:$A$500,"&lt;="&amp;B50))</f>
        <v/>
      </c>
      <c r="D50" s="18">
        <f>IF(A50="","",COUNTIFS(Trades!$A$2:$A$500,"&gt;="&amp;A50,Trades!$A$2:$A$500,"&lt;="&amp;B50,Trades!$Q$2:$Q$500,"?"))</f>
        <v/>
      </c>
      <c r="E50" s="30">
        <f>IF(A50="","",IF(D50=0,"",(COUNTIFS(Trades!$A$2:$A$500,"&gt;="&amp;A50,Trades!$A$2:$A$500,"&lt;="&amp;B50,Trades!$Q$2:$Q$500,"A")+COUNTIFS(Trades!$A$2:$A$500,"&gt;="&amp;A50,Trades!$A$2:$A$500,"&lt;="&amp;B50,Trades!$Q$2:$Q$500,"B"))/D50))</f>
        <v/>
      </c>
      <c r="F50" s="30">
        <f>IF(A50="","",IF(C50=0,"",COUNTIFS(Trades!$A$2:$A$500,"&gt;="&amp;A50,Trades!$A$2:$A$500,"&lt;="&amp;B50,Trades!$R$2:$R$500,"",Trades!$S$2:$S$500,"")/C50))</f>
        <v/>
      </c>
      <c r="G50" s="30">
        <f>IF(A50="","",IF(C50=0,"",COUNTIFS(Trades!$A$2:$A$500,"&gt;="&amp;A50,Trades!$A$2:$A$500,"&lt;="&amp;B50,Trades!$P$2:$P$500,"Y")/C50))</f>
        <v/>
      </c>
      <c r="H50" s="18">
        <f>IF(A50="","",COUNTIFS(Skipped!$A$2:$A$200,"&gt;="&amp;A50,Skipped!$A$2:$A$200,"&lt;="&amp;B50,Skipped!$F$2:$F$200,"No"))</f>
        <v/>
      </c>
      <c r="I50" s="18">
        <f>IF(A50="","",IF(C50=0,"",ROUND(100*(0.4*IF(E50="",0,E50)+0.35*IF(F50="",0,F50)+0.25*IF(G50="",0,G50)),0)))</f>
        <v/>
      </c>
      <c r="J50" s="17" t="n"/>
      <c r="K50" s="11" t="n"/>
    </row>
    <row r="51">
      <c r="A51" s="29">
        <f>IF(A50="","",A50+7)</f>
        <v/>
      </c>
      <c r="B51" s="29">
        <f>IF(A51="","",A51+6)</f>
        <v/>
      </c>
      <c r="C51" s="18">
        <f>IF(A51="","",COUNTIFS(Trades!$A$2:$A$500,"&gt;="&amp;A51,Trades!$A$2:$A$500,"&lt;="&amp;B51))</f>
        <v/>
      </c>
      <c r="D51" s="18">
        <f>IF(A51="","",COUNTIFS(Trades!$A$2:$A$500,"&gt;="&amp;A51,Trades!$A$2:$A$500,"&lt;="&amp;B51,Trades!$Q$2:$Q$500,"?"))</f>
        <v/>
      </c>
      <c r="E51" s="30">
        <f>IF(A51="","",IF(D51=0,"",(COUNTIFS(Trades!$A$2:$A$500,"&gt;="&amp;A51,Trades!$A$2:$A$500,"&lt;="&amp;B51,Trades!$Q$2:$Q$500,"A")+COUNTIFS(Trades!$A$2:$A$500,"&gt;="&amp;A51,Trades!$A$2:$A$500,"&lt;="&amp;B51,Trades!$Q$2:$Q$500,"B"))/D51))</f>
        <v/>
      </c>
      <c r="F51" s="30">
        <f>IF(A51="","",IF(C51=0,"",COUNTIFS(Trades!$A$2:$A$500,"&gt;="&amp;A51,Trades!$A$2:$A$500,"&lt;="&amp;B51,Trades!$R$2:$R$500,"",Trades!$S$2:$S$500,"")/C51))</f>
        <v/>
      </c>
      <c r="G51" s="30">
        <f>IF(A51="","",IF(C51=0,"",COUNTIFS(Trades!$A$2:$A$500,"&gt;="&amp;A51,Trades!$A$2:$A$500,"&lt;="&amp;B51,Trades!$P$2:$P$500,"Y")/C51))</f>
        <v/>
      </c>
      <c r="H51" s="18">
        <f>IF(A51="","",COUNTIFS(Skipped!$A$2:$A$200,"&gt;="&amp;A51,Skipped!$A$2:$A$200,"&lt;="&amp;B51,Skipped!$F$2:$F$200,"No"))</f>
        <v/>
      </c>
      <c r="I51" s="18">
        <f>IF(A51="","",IF(C51=0,"",ROUND(100*(0.4*IF(E51="",0,E51)+0.35*IF(F51="",0,F51)+0.25*IF(G51="",0,G51)),0)))</f>
        <v/>
      </c>
      <c r="J51" s="17" t="n"/>
      <c r="K51" s="11" t="n"/>
    </row>
    <row r="52">
      <c r="A52" s="29">
        <f>IF(A51="","",A51+7)</f>
        <v/>
      </c>
      <c r="B52" s="29">
        <f>IF(A52="","",A52+6)</f>
        <v/>
      </c>
      <c r="C52" s="18">
        <f>IF(A52="","",COUNTIFS(Trades!$A$2:$A$500,"&gt;="&amp;A52,Trades!$A$2:$A$500,"&lt;="&amp;B52))</f>
        <v/>
      </c>
      <c r="D52" s="18">
        <f>IF(A52="","",COUNTIFS(Trades!$A$2:$A$500,"&gt;="&amp;A52,Trades!$A$2:$A$500,"&lt;="&amp;B52,Trades!$Q$2:$Q$500,"?"))</f>
        <v/>
      </c>
      <c r="E52" s="30">
        <f>IF(A52="","",IF(D52=0,"",(COUNTIFS(Trades!$A$2:$A$500,"&gt;="&amp;A52,Trades!$A$2:$A$500,"&lt;="&amp;B52,Trades!$Q$2:$Q$500,"A")+COUNTIFS(Trades!$A$2:$A$500,"&gt;="&amp;A52,Trades!$A$2:$A$500,"&lt;="&amp;B52,Trades!$Q$2:$Q$500,"B"))/D52))</f>
        <v/>
      </c>
      <c r="F52" s="30">
        <f>IF(A52="","",IF(C52=0,"",COUNTIFS(Trades!$A$2:$A$500,"&gt;="&amp;A52,Trades!$A$2:$A$500,"&lt;="&amp;B52,Trades!$R$2:$R$500,"",Trades!$S$2:$S$500,"")/C52))</f>
        <v/>
      </c>
      <c r="G52" s="30">
        <f>IF(A52="","",IF(C52=0,"",COUNTIFS(Trades!$A$2:$A$500,"&gt;="&amp;A52,Trades!$A$2:$A$500,"&lt;="&amp;B52,Trades!$P$2:$P$500,"Y")/C52))</f>
        <v/>
      </c>
      <c r="H52" s="18">
        <f>IF(A52="","",COUNTIFS(Skipped!$A$2:$A$200,"&gt;="&amp;A52,Skipped!$A$2:$A$200,"&lt;="&amp;B52,Skipped!$F$2:$F$200,"No"))</f>
        <v/>
      </c>
      <c r="I52" s="18">
        <f>IF(A52="","",IF(C52=0,"",ROUND(100*(0.4*IF(E52="",0,E52)+0.35*IF(F52="",0,F52)+0.25*IF(G52="",0,G52)),0)))</f>
        <v/>
      </c>
      <c r="J52" s="17" t="n"/>
      <c r="K52" s="11" t="n"/>
    </row>
    <row r="53">
      <c r="A53" s="29">
        <f>IF(A52="","",A52+7)</f>
        <v/>
      </c>
      <c r="B53" s="29">
        <f>IF(A53="","",A53+6)</f>
        <v/>
      </c>
      <c r="C53" s="18">
        <f>IF(A53="","",COUNTIFS(Trades!$A$2:$A$500,"&gt;="&amp;A53,Trades!$A$2:$A$500,"&lt;="&amp;B53))</f>
        <v/>
      </c>
      <c r="D53" s="18">
        <f>IF(A53="","",COUNTIFS(Trades!$A$2:$A$500,"&gt;="&amp;A53,Trades!$A$2:$A$500,"&lt;="&amp;B53,Trades!$Q$2:$Q$500,"?"))</f>
        <v/>
      </c>
      <c r="E53" s="30">
        <f>IF(A53="","",IF(D53=0,"",(COUNTIFS(Trades!$A$2:$A$500,"&gt;="&amp;A53,Trades!$A$2:$A$500,"&lt;="&amp;B53,Trades!$Q$2:$Q$500,"A")+COUNTIFS(Trades!$A$2:$A$500,"&gt;="&amp;A53,Trades!$A$2:$A$500,"&lt;="&amp;B53,Trades!$Q$2:$Q$500,"B"))/D53))</f>
        <v/>
      </c>
      <c r="F53" s="30">
        <f>IF(A53="","",IF(C53=0,"",COUNTIFS(Trades!$A$2:$A$500,"&gt;="&amp;A53,Trades!$A$2:$A$500,"&lt;="&amp;B53,Trades!$R$2:$R$500,"",Trades!$S$2:$S$500,"")/C53))</f>
        <v/>
      </c>
      <c r="G53" s="30">
        <f>IF(A53="","",IF(C53=0,"",COUNTIFS(Trades!$A$2:$A$500,"&gt;="&amp;A53,Trades!$A$2:$A$500,"&lt;="&amp;B53,Trades!$P$2:$P$500,"Y")/C53))</f>
        <v/>
      </c>
      <c r="H53" s="18">
        <f>IF(A53="","",COUNTIFS(Skipped!$A$2:$A$200,"&gt;="&amp;A53,Skipped!$A$2:$A$200,"&lt;="&amp;B53,Skipped!$F$2:$F$200,"No"))</f>
        <v/>
      </c>
      <c r="I53" s="18">
        <f>IF(A53="","",IF(C53=0,"",ROUND(100*(0.4*IF(E53="",0,E53)+0.35*IF(F53="",0,F53)+0.25*IF(G53="",0,G53)),0)))</f>
        <v/>
      </c>
      <c r="J53" s="17" t="n"/>
      <c r="K53" s="11" t="n"/>
    </row>
    <row r="56">
      <c r="A56" s="2" t="inlineStr">
        <is>
          <t>Score = 40% of trades graded A or B, 35% clean trades, 25% in the plan. It is a process score: a losing week executed to plan scores high. Type the first Monday in A2; the rest follow.</t>
        </is>
      </c>
    </row>
  </sheetData>
  <conditionalFormatting sqref="I2:I53">
    <cfRule type="cellIs" priority="1" operator="greaterThanOrEqual" dxfId="5">
      <formula>85</formula>
    </cfRule>
    <cfRule type="cellIs" priority="2" operator="lessThan" dxfId="4">
      <formula>50</formula>
    </cfRule>
  </conditionalFormatting>
  <dataValidations count="1">
    <dataValidation sqref="K2:K53" showDropDown="0" showInputMessage="0" showErrorMessage="0" allowBlank="1" type="list">
      <formula1>=Lists!$G$2:$G$3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2026-09-11T08:44:05Z</dcterms:created>
  <dcterms:modified xmlns:dcterms="http://purl.org/dc/terms/" xmlns:xsi="http://www.w3.org/2001/XMLSchema-instance" xsi:type="dcterms:W3CDTF">2026-09-11T08:44:05Z</dcterms:modified>
</cp:coreProperties>
</file>